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WITH PRICE\"/>
    </mc:Choice>
  </mc:AlternateContent>
  <xr:revisionPtr revIDLastSave="0" documentId="13_ncr:1_{683A537D-AD90-4EA8-A923-F3BB355400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6" i="1"/>
  <c r="O7" i="1"/>
  <c r="O8" i="1"/>
  <c r="O11" i="1"/>
  <c r="O12" i="1"/>
  <c r="O13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O42" i="1"/>
  <c r="O45" i="1"/>
  <c r="O47" i="1"/>
  <c r="O48" i="1"/>
  <c r="O49" i="1"/>
  <c r="O50" i="1"/>
  <c r="O51" i="1"/>
  <c r="O52" i="1"/>
  <c r="O53" i="1"/>
  <c r="O55" i="1"/>
  <c r="O56" i="1"/>
  <c r="O58" i="1"/>
  <c r="O59" i="1"/>
  <c r="O60" i="1"/>
  <c r="O62" i="1"/>
  <c r="O63" i="1"/>
  <c r="O64" i="1"/>
  <c r="O65" i="1"/>
  <c r="O66" i="1"/>
  <c r="O68" i="1"/>
  <c r="O69" i="1"/>
  <c r="O70" i="1"/>
  <c r="O71" i="1"/>
  <c r="O72" i="1"/>
  <c r="O74" i="1"/>
  <c r="O75" i="1"/>
  <c r="O76" i="1"/>
  <c r="O78" i="1"/>
  <c r="O80" i="1"/>
  <c r="O81" i="1"/>
  <c r="O82" i="1"/>
  <c r="O83" i="1"/>
  <c r="O84" i="1"/>
  <c r="O86" i="1"/>
  <c r="O87" i="1"/>
  <c r="O88" i="1"/>
  <c r="O89" i="1"/>
  <c r="O90" i="1"/>
  <c r="O91" i="1"/>
  <c r="O92" i="1"/>
  <c r="O93" i="1"/>
  <c r="O94" i="1"/>
  <c r="O96" i="1"/>
  <c r="O97" i="1"/>
  <c r="O100" i="1"/>
  <c r="O105" i="1"/>
  <c r="O106" i="1"/>
  <c r="O107" i="1"/>
  <c r="O110" i="1"/>
  <c r="O111" i="1"/>
  <c r="O113" i="1"/>
  <c r="O117" i="1"/>
  <c r="O118" i="1"/>
  <c r="O1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2ABC08-B2C5-456E-BD3B-5A44989A8591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D3C4D01D-4A4F-400C-925E-F6E9A8C9A630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CCE3FC88-3BE5-4D7B-B149-2F783A8963C2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691A5701-919D-4FEB-B1B1-2409923E1AD1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3C930B65-0602-4EDF-8967-F0BDE199C7E4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<sst xmlns="http://schemas.openxmlformats.org/spreadsheetml/2006/main" count="1368" uniqueCount="370">
  <si>
    <t>Index</t>
  </si>
  <si>
    <t>SDD ID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</si>
  <si>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</si>
  <si>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</si>
  <si>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</si>
  <si>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</si>
  <si>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</si>
  <si>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</si>
  <si>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</si>
  <si>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</si>
  <si>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</si>
  <si>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</si>
  <si>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PRICE PER CT.</t>
  </si>
  <si>
    <t>Measurements</t>
  </si>
  <si>
    <t>Video Link</t>
  </si>
  <si>
    <t>AVALABLE</t>
  </si>
  <si>
    <t>IGI</t>
  </si>
  <si>
    <t>HEART MODIFIED</t>
  </si>
  <si>
    <t xml:space="preserve">  INTENSE PINK</t>
  </si>
  <si>
    <t>VS2</t>
  </si>
  <si>
    <t>Excellent</t>
  </si>
  <si>
    <t>LABGROWN</t>
  </si>
  <si>
    <t>A300</t>
  </si>
  <si>
    <t>NONE</t>
  </si>
  <si>
    <t xml:space="preserve">  VIVID PINK</t>
  </si>
  <si>
    <t>VS1</t>
  </si>
  <si>
    <t>16.39*18.87*10.72</t>
  </si>
  <si>
    <t>https://workshop.360view.link/360viewer/360view.html?d=3007250-5-7006</t>
  </si>
  <si>
    <t>A301</t>
  </si>
  <si>
    <t>16.30*18.97*10.68</t>
  </si>
  <si>
    <t>https://workshop.360view.link/360viewer/360view.html?d=3007252-5-700-8</t>
  </si>
  <si>
    <t>A302</t>
  </si>
  <si>
    <t>OVAL MODIFIED</t>
  </si>
  <si>
    <t>VVS2</t>
  </si>
  <si>
    <t>20.90*14.76*9.59</t>
  </si>
  <si>
    <t>https://workshop.360view.link/360viewer/360view.html?d=3007250-5-7001</t>
  </si>
  <si>
    <t>A189</t>
  </si>
  <si>
    <t>14.76*17.73*10.36</t>
  </si>
  <si>
    <t>https://workshop.360view.link/360viewer/360view.html?d=1706258-A189</t>
  </si>
  <si>
    <t>A273</t>
  </si>
  <si>
    <t>LAB</t>
  </si>
  <si>
    <t>IN LAB</t>
  </si>
  <si>
    <t>https://workshop.360view.link/360viewer/360view.html?d=0207254-160--1</t>
  </si>
  <si>
    <t>A274</t>
  </si>
  <si>
    <t>https://workshop.360view.link/360viewer/360view.html?d=0207257-160-24-2</t>
  </si>
  <si>
    <t>A149</t>
  </si>
  <si>
    <t xml:space="preserve">PEAR </t>
  </si>
  <si>
    <t>A278</t>
  </si>
  <si>
    <t>14.22*16.96*9.41</t>
  </si>
  <si>
    <t>https://workshop.360view.link/360viewer/360view.html?d=3007250-5-70009</t>
  </si>
  <si>
    <t>A264</t>
  </si>
  <si>
    <t>12.65*15.09*8.13</t>
  </si>
  <si>
    <t>https://workshop.360view.link/360viewer/360view.html?d=0207251-160-24-3</t>
  </si>
  <si>
    <t>A267</t>
  </si>
  <si>
    <t xml:space="preserve">EMERALD </t>
  </si>
  <si>
    <t>15.61*10.39*6.36</t>
  </si>
  <si>
    <t>https://workshop.360view.link/360viewer/360view.html?d=1706253-711521235</t>
  </si>
  <si>
    <t>A81</t>
  </si>
  <si>
    <t>SI1</t>
  </si>
  <si>
    <t>Very good</t>
  </si>
  <si>
    <t>13.89*9.85*6.27</t>
  </si>
  <si>
    <t>https://ds-360.jaykar.co.in/ds360/JYK17D2539922/VIDEO/JYK17D2539922.html</t>
  </si>
  <si>
    <t>A12</t>
  </si>
  <si>
    <t>13.72*9.83*6.36</t>
  </si>
  <si>
    <t>https://ds-360.jaykar.co.in/ds360/JYK17D2539920/VIDEO/JYK17D2539920.html</t>
  </si>
  <si>
    <t>A5</t>
  </si>
  <si>
    <t>12.23*14.51*6.99</t>
  </si>
  <si>
    <t>https://workshop.360view.link/360viewer/360view.html?d=1607254--A5</t>
  </si>
  <si>
    <t>A225</t>
  </si>
  <si>
    <t xml:space="preserve">  INTENSE PINK </t>
  </si>
  <si>
    <t>11.22*13.25*7.14</t>
  </si>
  <si>
    <t>https://workshop.360view.link/360viewer/360view.html?d=0906256-A225</t>
  </si>
  <si>
    <t>A86</t>
  </si>
  <si>
    <t>13.72 *9.76 *6.10</t>
  </si>
  <si>
    <t>https://ds-360.jaykar.co.in/Ds360/668407488/VIDEO/668407488.html</t>
  </si>
  <si>
    <t>A83</t>
  </si>
  <si>
    <t>13.63*10.10*6.11</t>
  </si>
  <si>
    <t>https://workshop.360view.link/360viewer/360view.html?d=2905254-A83-PINK</t>
  </si>
  <si>
    <t>A90</t>
  </si>
  <si>
    <t>13.25*9.59*5.73</t>
  </si>
  <si>
    <t>https://workshop.360view.link/360viewer/360view.html?d=2905252-A90-PINK</t>
  </si>
  <si>
    <t>A265</t>
  </si>
  <si>
    <t>9.91*12.09*6.63</t>
  </si>
  <si>
    <t>https://workshop.360view.link/360viewer/360view.html?d=0207253-160-24-3B</t>
  </si>
  <si>
    <t>A10</t>
  </si>
  <si>
    <t>12.94*9.42*5.82</t>
  </si>
  <si>
    <t>https://ds-360.jaykar.co.in/Ds360/669468845/VIDEO/669468845.html</t>
  </si>
  <si>
    <t>A6</t>
  </si>
  <si>
    <t>PEAR MODIFIED</t>
  </si>
  <si>
    <t>13.88*9.01*5.58</t>
  </si>
  <si>
    <t>https://ds-360.jaykar.co.in/Ds360/669468846/VIDEO/669468846.html</t>
  </si>
  <si>
    <t>A87</t>
  </si>
  <si>
    <t>CUSHION MODIFIED</t>
  </si>
  <si>
    <t>12.16*8.32*5.64</t>
  </si>
  <si>
    <t>https://workshop.360view.link/360viewer/360view.html?d=0306254-A87-PINK</t>
  </si>
  <si>
    <t>A7</t>
  </si>
  <si>
    <t>HEART</t>
  </si>
  <si>
    <t>10.99*11.90*6.65</t>
  </si>
  <si>
    <t>https://workshop.360view.link/360viewer/360view.html?d=0306250-A7-PINK</t>
  </si>
  <si>
    <t>A89</t>
  </si>
  <si>
    <t>10.52*11.35*6.52</t>
  </si>
  <si>
    <t>https://workshop.360view.link/360viewer/360view.html?d=0306254-A89-PINK</t>
  </si>
  <si>
    <t>A97</t>
  </si>
  <si>
    <t>CUSHION</t>
  </si>
  <si>
    <t>9.46*8.98*5.65</t>
  </si>
  <si>
    <t>https://workshop.360view.link/360viewer/360view.html?d=0306257-A97-PINK</t>
  </si>
  <si>
    <t>A99</t>
  </si>
  <si>
    <t xml:space="preserve">CUSHION </t>
  </si>
  <si>
    <t>10.76*7.84*5.41</t>
  </si>
  <si>
    <t>https://workshop.360view.link/360viewer/360view.html?d=0306251-A99-PINK</t>
  </si>
  <si>
    <t>A96</t>
  </si>
  <si>
    <t>8.90*8.49*5.86</t>
  </si>
  <si>
    <t>https://workshop.360view.link/360viewer/360view.html?d=0306255-A46-PINK</t>
  </si>
  <si>
    <t>A88</t>
  </si>
  <si>
    <t>9.60*11.22*6.38</t>
  </si>
  <si>
    <t>https://workshop.360view.link/360viewer/360view.html?d=0306252-A88-PINK</t>
  </si>
  <si>
    <t>A98</t>
  </si>
  <si>
    <t>9.42*8.70*5.63</t>
  </si>
  <si>
    <t>https://workshop.360view.link/360viewer/360view.html?d=0306253-A98-PINK</t>
  </si>
  <si>
    <t>A91</t>
  </si>
  <si>
    <t>11.15*7.41*4.67</t>
  </si>
  <si>
    <t>https://view.varnivideo.com/video.html?d=331-7</t>
  </si>
  <si>
    <t>A92</t>
  </si>
  <si>
    <t>9.41*8.00*5.32</t>
  </si>
  <si>
    <t>https://ds-360.jaykar.co.in/ds360/JYK17D2539915/VIDEO/JYK17D2539915.html</t>
  </si>
  <si>
    <t>A94</t>
  </si>
  <si>
    <t>8.60*8.44*5.42</t>
  </si>
  <si>
    <t>https://ds-360.jaykar.co.in/ds360/JYK17D2539923/VIDEO/JYK17D2539923.html</t>
  </si>
  <si>
    <t>A195</t>
  </si>
  <si>
    <t>10.34*7.47*4.87</t>
  </si>
  <si>
    <t>https://workshop.360view.link/360viewer/360view.html?d=1706256-A195</t>
  </si>
  <si>
    <t>A95</t>
  </si>
  <si>
    <t>10.43*7.30*4.79</t>
  </si>
  <si>
    <t>https://workshop.360view.link/360viewer/360view.html?d=0606253-A95</t>
  </si>
  <si>
    <t>A93</t>
  </si>
  <si>
    <t>OVAL</t>
  </si>
  <si>
    <t>10.10*7.51*4.67</t>
  </si>
  <si>
    <t>https://ds-360.jaykar.co.in/ds360/JYK17D2539912/VIDEO/JYK17D2539912.html</t>
  </si>
  <si>
    <t>A102</t>
  </si>
  <si>
    <t xml:space="preserve">  PINK</t>
  </si>
  <si>
    <t>A105</t>
  </si>
  <si>
    <t>PRINCESS</t>
  </si>
  <si>
    <t>7.39*7.03*5.02</t>
  </si>
  <si>
    <t>https://ds-360.jaykar.co.in/ds360/JYK17D2539916/VIDEO/JYK17D2539916.html</t>
  </si>
  <si>
    <t>A104</t>
  </si>
  <si>
    <t>7.19*6.92*5.10</t>
  </si>
  <si>
    <t>https://ds-360.jaykar.co.in/ds360/JYK17D2539924/VIDEO/JYK17D2539924.html</t>
  </si>
  <si>
    <t>A100</t>
  </si>
  <si>
    <t>RADIANT</t>
  </si>
  <si>
    <t>8.56*6.13*4.32</t>
  </si>
  <si>
    <t>https://ds-360.jaykar.co.in/ds360/JYK17D2539917/VIDEO/JYK17D2539917.html</t>
  </si>
  <si>
    <t>A106</t>
  </si>
  <si>
    <t>6.91*6.81*4.73</t>
  </si>
  <si>
    <t>https://workshop.360view.link/360viewer/360view.html?d=0606254-A106</t>
  </si>
  <si>
    <t>A194</t>
  </si>
  <si>
    <t>6.81*6.80*4.55</t>
  </si>
  <si>
    <t>https://workshop.360view.link/360viewer/360view.html?d=1706251-A194</t>
  </si>
  <si>
    <t>A103</t>
  </si>
  <si>
    <t>8.91*9.29*5.34</t>
  </si>
  <si>
    <t>https://workshop.360view.link/360viewer/360view.html?d=0606251-A103</t>
  </si>
  <si>
    <t>A101</t>
  </si>
  <si>
    <t>6.81*6.77*4.93</t>
  </si>
  <si>
    <t>https://ds-360.jaykar.co.in/ds360/JYK17D2539914/VIDEO/JYK17D2539914.html</t>
  </si>
  <si>
    <t>A212</t>
  </si>
  <si>
    <t>9.12*6.62*4.25</t>
  </si>
  <si>
    <t>https://workshop.360view.link/360viewer/360view.html?d=0706258-A212</t>
  </si>
  <si>
    <t>A122</t>
  </si>
  <si>
    <t>ROUND</t>
  </si>
  <si>
    <t>7.76*7.69*4.08</t>
  </si>
  <si>
    <t>https://workshop.360view.link/360viewer/360view.html?d=3005257-A122-PINK</t>
  </si>
  <si>
    <t>A158</t>
  </si>
  <si>
    <t>A162</t>
  </si>
  <si>
    <t>7.74*5.49*3.49</t>
  </si>
  <si>
    <t>https://workshop.360view.link/360viewer/360view.html?d=0706257-A162</t>
  </si>
  <si>
    <t>A210</t>
  </si>
  <si>
    <t>10.34*6.27*3.87</t>
  </si>
  <si>
    <t>https://workshop.360view.link/360viewer/360view.html?d=0706254-A210</t>
  </si>
  <si>
    <t>A214</t>
  </si>
  <si>
    <t>10.29*6.22*3.92</t>
  </si>
  <si>
    <t>https://workshop.360view.link/360viewer/360view.html?d=0706254-A214</t>
  </si>
  <si>
    <t>A159</t>
  </si>
  <si>
    <t>A213</t>
  </si>
  <si>
    <t>7.43*5.34*3.78</t>
  </si>
  <si>
    <t>https://workshop.360view.link/360viewer/360view.html?d=0706256-A213</t>
  </si>
  <si>
    <t>A206</t>
  </si>
  <si>
    <t>7.20*5.23*3.57</t>
  </si>
  <si>
    <t>https://workshop.360view.link/360viewer/360view.html?d=0706251-A206</t>
  </si>
  <si>
    <t>A209</t>
  </si>
  <si>
    <t>7.23*5.03*3.61</t>
  </si>
  <si>
    <t>https://workshop.360view.link/360viewer/360view.html?d=0706255-A209</t>
  </si>
  <si>
    <t>A125</t>
  </si>
  <si>
    <t>7.62*4.75*3.13</t>
  </si>
  <si>
    <t>https://workshop.360view.link/360viewer/360view.html?d=3005254-A125-PINK</t>
  </si>
  <si>
    <t>A211</t>
  </si>
  <si>
    <t>6.95*6.98*4.19</t>
  </si>
  <si>
    <t>https://workshop.360view.link/360viewer/360view.html?d=0706251-A211</t>
  </si>
  <si>
    <t>A126</t>
  </si>
  <si>
    <t>8.73*5.82*3.48</t>
  </si>
  <si>
    <t>https://view.varnivideo.com/video.html?d=PI-32</t>
  </si>
  <si>
    <t>A109</t>
  </si>
  <si>
    <t>6.55*6.67*4.09</t>
  </si>
  <si>
    <t>https://workshop.360view.link/360viewer/360view.html?d=0706251-A109</t>
  </si>
  <si>
    <t>A77</t>
  </si>
  <si>
    <t xml:space="preserve">  VIVID RED</t>
  </si>
  <si>
    <t>6.47*7.48*3.92</t>
  </si>
  <si>
    <t>https://workshop.360view.link/360viewer/360view.html?d=0406253-A77-RED</t>
  </si>
  <si>
    <t>A215</t>
  </si>
  <si>
    <t>9.01*5.69*3.47</t>
  </si>
  <si>
    <t>https://workshop.360view.link/360viewer/360view.html?d=0706254-A215</t>
  </si>
  <si>
    <t>A110</t>
  </si>
  <si>
    <t>6.62*6.67*3.94</t>
  </si>
  <si>
    <t>https://workshop.360view.link/360viewer/360view.html?d=0706250-A110</t>
  </si>
  <si>
    <t>A230</t>
  </si>
  <si>
    <t>A208</t>
  </si>
  <si>
    <t>8.36*5.46*3.52</t>
  </si>
  <si>
    <t>https://workshop.360view.link/360viewer/360view.html?d=0706251-A208</t>
  </si>
  <si>
    <t>A111</t>
  </si>
  <si>
    <t>6.47*6.50*3.95</t>
  </si>
  <si>
    <t>https://workshop.360view.link/360viewer/360view.html?d=0906256-A111</t>
  </si>
  <si>
    <t>A123</t>
  </si>
  <si>
    <t>6.76*4.77*3.09</t>
  </si>
  <si>
    <t>https://workshop.360view.link/360viewer/360view.html?d=3005252-A123-PINK</t>
  </si>
  <si>
    <t>A112</t>
  </si>
  <si>
    <t>6.45*6.50*3.91</t>
  </si>
  <si>
    <t>https://workshop.360view.link/360viewer/360view.html?d=0906252-A112</t>
  </si>
  <si>
    <t>A220</t>
  </si>
  <si>
    <t>7.43*5.33*3.23</t>
  </si>
  <si>
    <t>https://workshop.360view.link/360viewer/360view.html?d=0706254-A220</t>
  </si>
  <si>
    <t>A120</t>
  </si>
  <si>
    <t>6.57*6.60*3.87</t>
  </si>
  <si>
    <t>https://workshop.360view.link/360viewer/360view.html?d=1706253-A120</t>
  </si>
  <si>
    <t>A115</t>
  </si>
  <si>
    <t>6.53*6.58*3.91</t>
  </si>
  <si>
    <t>A217</t>
  </si>
  <si>
    <t>MARQUISE</t>
  </si>
  <si>
    <t>10.55*4.95*3.24</t>
  </si>
  <si>
    <t>https://workshop.360view.link/360viewer/360view.html?d=0706256-A217</t>
  </si>
  <si>
    <t>A127</t>
  </si>
  <si>
    <t>5.56*5.14*3.71</t>
  </si>
  <si>
    <t>https://workshop.360view.link/360viewer/360view.html?d=1706255-A127</t>
  </si>
  <si>
    <t>A223</t>
  </si>
  <si>
    <t>6.48*6.52*3.19</t>
  </si>
  <si>
    <t>https://workshop.360view.link/360viewer/360view.html?d=0706251-A223</t>
  </si>
  <si>
    <t>A160</t>
  </si>
  <si>
    <t>A124</t>
  </si>
  <si>
    <t>7.30*4.54*2.79</t>
  </si>
  <si>
    <t>https://workshop.360view.link/360viewer/360view.html?d=1706254-A124</t>
  </si>
  <si>
    <t>A117</t>
  </si>
  <si>
    <t>6.51*6.41*3.33</t>
  </si>
  <si>
    <t>https://workshop.360view.link/360viewer/360view.html?d=3005254-A117-PINK</t>
  </si>
  <si>
    <t>A119</t>
  </si>
  <si>
    <t>6.26*6.29*3.94</t>
  </si>
  <si>
    <t>https://workshop.360view.link/360viewer/360view.html?d=1706258-A119</t>
  </si>
  <si>
    <t>A118</t>
  </si>
  <si>
    <t>6.40*6.35*3.94</t>
  </si>
  <si>
    <t>https://workshop.360view.link/360viewer/360view.html?d=3005253-A118-PINK</t>
  </si>
  <si>
    <t>A113</t>
  </si>
  <si>
    <t>A207</t>
  </si>
  <si>
    <t>8.46*5.68*3.49</t>
  </si>
  <si>
    <t>https://workshop.360view.link/360viewer/360view.html?d=0706256-A207</t>
  </si>
  <si>
    <t>A114</t>
  </si>
  <si>
    <t>6.38*6.41*3.94</t>
  </si>
  <si>
    <t>https://workshop.360view.link/360viewer/360view.html?d=0906253-A114</t>
  </si>
  <si>
    <t>A219</t>
  </si>
  <si>
    <t>6.30*6.36*3.92</t>
  </si>
  <si>
    <t>https://workshop.360view.link/360viewer/360view.html?d=0706250-A219</t>
  </si>
  <si>
    <t>A222</t>
  </si>
  <si>
    <t>8.93*5.63*3.41</t>
  </si>
  <si>
    <t>https://workshop.360view.link/360viewer/360view.html?d=0706257-A222</t>
  </si>
  <si>
    <t>A116</t>
  </si>
  <si>
    <t>6.40*6.36*3.89</t>
  </si>
  <si>
    <t>https://workshop.360view.link/360viewer/360view.html?d=3005258-A116-PINK</t>
  </si>
  <si>
    <t>A218</t>
  </si>
  <si>
    <t>8.09*5.64*3.30</t>
  </si>
  <si>
    <t>https://workshop.360view.link/360viewer/360view.html?d=0706254-A218</t>
  </si>
  <si>
    <t>A216</t>
  </si>
  <si>
    <t>6.84*4.60*2.93</t>
  </si>
  <si>
    <t>https://workshop.360view.link/360viewer/360view.html?d=0706252-A216</t>
  </si>
  <si>
    <t>A121</t>
  </si>
  <si>
    <t>6.19*6.27*3.77</t>
  </si>
  <si>
    <t>A137</t>
  </si>
  <si>
    <t>6.36*4.70*3.23</t>
  </si>
  <si>
    <t>https://view.varnivideo.com/video.html?d=P-1&amp;z=1</t>
  </si>
  <si>
    <t>A143</t>
  </si>
  <si>
    <t>6.34*6.36*3.70</t>
  </si>
  <si>
    <t>A146</t>
  </si>
  <si>
    <t>6.06*6.53*3.84</t>
  </si>
  <si>
    <t>A134</t>
  </si>
  <si>
    <t>6.23*6.26*3.57</t>
  </si>
  <si>
    <t>A129</t>
  </si>
  <si>
    <t>6.03*6.08*3.76</t>
  </si>
  <si>
    <t>A136</t>
  </si>
  <si>
    <t>8.33*5.03*3.35</t>
  </si>
  <si>
    <t>A144</t>
  </si>
  <si>
    <t>5.88*6.31*3.59</t>
  </si>
  <si>
    <t>https://workshop.360view.link/360viewer/360view.html?d=3005254-A144-PINK</t>
  </si>
  <si>
    <t>A190</t>
  </si>
  <si>
    <t>6.58*4.22*2.77</t>
  </si>
  <si>
    <t>https://workshop.360view.link/360viewer/360view.html?d=1706256-A190</t>
  </si>
  <si>
    <t>A141</t>
  </si>
  <si>
    <t>7.73*5.11*3.12</t>
  </si>
  <si>
    <t>https://workshop.360view.link/360viewer/360view.html?d=3005253-A141-PINK</t>
  </si>
  <si>
    <t>A224</t>
  </si>
  <si>
    <t>A138</t>
  </si>
  <si>
    <t>5.28*5.93*3.66</t>
  </si>
  <si>
    <t>A145</t>
  </si>
  <si>
    <t>5.64*5.57*3.53</t>
  </si>
  <si>
    <t>https://workshop.360view.link/360viewer/360view.html?d=3005255-A145-PINK</t>
  </si>
  <si>
    <t>A132</t>
  </si>
  <si>
    <t>6.03*4.10*2.69</t>
  </si>
  <si>
    <t>https://view.varnivideo.com/video.html?d=P-7&amp;z=1</t>
  </si>
  <si>
    <t>A128</t>
  </si>
  <si>
    <t>5.29*6.04*3.57</t>
  </si>
  <si>
    <t>A147</t>
  </si>
  <si>
    <t>7.21*4.82*2.89</t>
  </si>
  <si>
    <t>https://workshop.360view.link/360viewer/360view.html?d=3005257-A147-PINK</t>
  </si>
  <si>
    <t>A142</t>
  </si>
  <si>
    <t>7.93*4.26*2.63</t>
  </si>
  <si>
    <t>A140</t>
  </si>
  <si>
    <t>5.08*5.10*3.11</t>
  </si>
  <si>
    <t>A135</t>
  </si>
  <si>
    <t>4.97*5.05*3.14</t>
  </si>
  <si>
    <t>A130</t>
  </si>
  <si>
    <t>6.22*4.53*2.53</t>
  </si>
  <si>
    <t>https://workshop.360view.link/360viewer/360view.html?d=3005256-A130-PINK</t>
  </si>
  <si>
    <t>A131</t>
  </si>
  <si>
    <t>4.88*4.81*2.35</t>
  </si>
  <si>
    <t>https://workshop.360view.link/360viewer/360view.html?d=3005256-A131-PINK</t>
  </si>
  <si>
    <t>A221</t>
  </si>
  <si>
    <t>A139</t>
  </si>
  <si>
    <t>3.90*3.93*2.33</t>
  </si>
  <si>
    <t>A133</t>
  </si>
  <si>
    <t>3.62*3.57*2.27</t>
  </si>
  <si>
    <t>https://workshop.360view.link/360viewer/360view.html?d=3005250-A133-PINK</t>
  </si>
  <si>
    <t>A32</t>
  </si>
  <si>
    <t>17.24*19.25*10.04</t>
  </si>
  <si>
    <t>https://workshop.360view.link/360viewer/360view.html?d=0506258-112-23</t>
  </si>
  <si>
    <t>Type</t>
  </si>
  <si>
    <t>VS 2</t>
  </si>
  <si>
    <t>Very Good</t>
  </si>
  <si>
    <t>14.97*18.68*9.47</t>
  </si>
  <si>
    <t>14.76*17.48*8.73</t>
  </si>
  <si>
    <t>VVS 2</t>
  </si>
  <si>
    <t>22.50*14.20*8.89</t>
  </si>
  <si>
    <t>Mobile Video Link</t>
  </si>
  <si>
    <t>A108</t>
  </si>
  <si>
    <t>8.19*8.68*4.92</t>
  </si>
  <si>
    <t>https://workshop.360view.link/360viewer/360view.html?d=0606256-A108</t>
  </si>
  <si>
    <t xml:space="preserve">https://workshop.360view.link/360viewer/360view.html?d=0707255-A149   </t>
  </si>
  <si>
    <t>A303</t>
  </si>
  <si>
    <t>A276</t>
  </si>
  <si>
    <t xml:space="preserve">HEART </t>
  </si>
  <si>
    <t>A275</t>
  </si>
  <si>
    <t>16.01*18.34*9.02</t>
  </si>
  <si>
    <t>A277</t>
  </si>
  <si>
    <t>14.41*17.39*9.61</t>
  </si>
  <si>
    <t>A286</t>
  </si>
  <si>
    <t>14.46*17.00*8.74</t>
  </si>
  <si>
    <t>A279</t>
  </si>
  <si>
    <t>A324</t>
  </si>
  <si>
    <t>A325</t>
  </si>
  <si>
    <t>ASSAR</t>
  </si>
  <si>
    <t>A327</t>
  </si>
  <si>
    <t>A329</t>
  </si>
  <si>
    <t>A326</t>
  </si>
  <si>
    <t>9.68*7.11*4.47</t>
  </si>
  <si>
    <t>7.38*7.36*4.76</t>
  </si>
  <si>
    <t>10.35*7.12*4.41</t>
  </si>
  <si>
    <t>8.45*5.81*3.54</t>
  </si>
  <si>
    <t>7.36*5.28*3.26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</si>
</sst>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521"/>
  <sheetViews>
    <sheetView tabSelected="1" workbookViewId="0">
      <selection sqref="A1:CK1521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2.44140625" bestFit="1" customWidth="1"/>
    <col min="4" max="4" width="8.6640625" bestFit="1" customWidth="1"/>
    <col min="5" max="5" width="16.6640625" bestFit="1" customWidth="1"/>
    <col min="6" max="6" width="20" bestFit="1" customWidth="1"/>
    <col min="7" max="7" width="12.109375" bestFit="1" customWidth="1"/>
    <col min="8" max="8" width="15.5546875" bestFit="1" customWidth="1"/>
    <col min="9" max="9" width="11.44140625" bestFit="1" customWidth="1"/>
    <col min="10" max="10" width="14.88671875" bestFit="1" customWidth="1"/>
    <col min="11" max="11" width="11.109375" bestFit="1" customWidth="1"/>
    <col min="12" max="12" width="14.6640625" bestFit="1" customWidth="1"/>
    <col min="13" max="13" width="18.44140625" bestFit="1" customWidth="1"/>
    <col min="14" max="14" width="19.44140625" bestFit="1" customWidth="1"/>
    <col min="15" max="15" width="19.44140625" customWidth="1"/>
    <col min="16" max="16" width="77.77734375" bestFit="1" customWidth="1"/>
    <col min="17" max="17" width="12.109375" bestFit="1" customWidth="1"/>
    <col min="18" max="18" width="77.77734375" bestFit="1" customWidth="1"/>
    <col min="19" max="19" width="12.109375" bestFit="1" customWidth="1"/>
    <col min="20" max="20" width="19.44140625" customWidth="1"/>
    <col min="21" max="21" width="77.77734375" bestFit="1" customWidth="1"/>
    <col min="22" max="22" width="12.109375" bestFit="1" customWidth="1"/>
    <col min="23" max="23" width="19.44140625" customWidth="1"/>
    <col min="24" max="24" width="77.77734375" bestFit="1" customWidth="1"/>
    <col min="25" max="25" width="12.109375" bestFit="1" customWidth="1"/>
    <col min="26" max="26" width="19.44140625" customWidth="1"/>
    <col min="27" max="27" width="77.77734375" bestFit="1" customWidth="1"/>
    <col min="28" max="28" width="12.109375" bestFit="1" customWidth="1"/>
  </cols>
  <sheetData>
    <row r="1" spans="1:101" ht="21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344</v>
      </c>
      <c r="P1" s="1" t="s">
        <v>14</v>
      </c>
      <c r="Q1" s="1" t="s">
        <v>337</v>
      </c>
      <c r="R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1:101" ht="21" customHeight="1" x14ac:dyDescent="0.3">
      <c r="A2" s="11">
        <v>1</v>
      </c>
      <c r="B2" s="11" t="s">
        <v>334</v>
      </c>
      <c r="C2" s="11" t="s">
        <v>15</v>
      </c>
      <c r="D2" s="11" t="s">
        <v>16</v>
      </c>
      <c r="E2" s="11">
        <v>717577454</v>
      </c>
      <c r="F2" s="11" t="s">
        <v>17</v>
      </c>
      <c r="G2" s="12">
        <v>25.4</v>
      </c>
      <c r="H2" s="11" t="s">
        <v>18</v>
      </c>
      <c r="I2" s="11" t="s">
        <v>19</v>
      </c>
      <c r="J2" s="11"/>
      <c r="K2" s="11" t="s">
        <v>20</v>
      </c>
      <c r="L2" s="11" t="s">
        <v>20</v>
      </c>
      <c r="M2" s="13">
        <v>1101</v>
      </c>
      <c r="N2" s="11" t="s">
        <v>335</v>
      </c>
      <c r="O2" s="19" t="str">
        <f>HYPERLINK("https://workshop.360view.link/360viewer/360view.html?d=0506258-112-23", "Video 360°")</f>
        <v>Video 360°</v>
      </c>
      <c r="P2" s="14" t="s">
        <v>336</v>
      </c>
      <c r="Q2" s="11" t="s">
        <v>21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01" ht="21" customHeight="1" x14ac:dyDescent="0.3">
      <c r="A3" s="3">
        <v>2</v>
      </c>
      <c r="B3" s="3" t="s">
        <v>22</v>
      </c>
      <c r="C3" s="3" t="s">
        <v>40</v>
      </c>
      <c r="D3" s="3" t="s">
        <v>16</v>
      </c>
      <c r="E3" s="3" t="s">
        <v>41</v>
      </c>
      <c r="F3" s="3" t="s">
        <v>17</v>
      </c>
      <c r="G3" s="5">
        <v>25.1</v>
      </c>
      <c r="H3" s="3" t="s">
        <v>24</v>
      </c>
      <c r="I3" s="3" t="s">
        <v>25</v>
      </c>
      <c r="J3" s="3"/>
      <c r="K3" s="3" t="s">
        <v>20</v>
      </c>
      <c r="L3" s="3" t="s">
        <v>20</v>
      </c>
      <c r="M3" s="6">
        <v>1101</v>
      </c>
      <c r="N3" s="3" t="s">
        <v>26</v>
      </c>
      <c r="O3" s="20" t="str">
        <f>HYPERLINK("https://workshop.360view.link/360viewer/360view.html?d=3007250-5-7006", "Video 360°")</f>
        <v>Video 360°</v>
      </c>
      <c r="P3" s="7" t="s">
        <v>27</v>
      </c>
      <c r="Q3" s="3" t="s">
        <v>21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01" ht="21" customHeight="1" x14ac:dyDescent="0.3">
      <c r="A4" s="3">
        <v>3</v>
      </c>
      <c r="B4" s="3" t="s">
        <v>28</v>
      </c>
      <c r="C4" s="3" t="s">
        <v>15</v>
      </c>
      <c r="D4" s="3" t="s">
        <v>23</v>
      </c>
      <c r="E4" s="3" t="s">
        <v>23</v>
      </c>
      <c r="F4" s="3" t="s">
        <v>17</v>
      </c>
      <c r="G4" s="5">
        <v>25.06</v>
      </c>
      <c r="H4" s="3" t="s">
        <v>24</v>
      </c>
      <c r="I4" s="3" t="s">
        <v>25</v>
      </c>
      <c r="J4" s="3"/>
      <c r="K4" s="3" t="s">
        <v>20</v>
      </c>
      <c r="L4" s="3" t="s">
        <v>20</v>
      </c>
      <c r="M4" s="6">
        <v>1101</v>
      </c>
      <c r="N4" s="3" t="s">
        <v>29</v>
      </c>
      <c r="O4" s="20" t="str">
        <f>HYPERLINK("https://workshop.360view.link/360viewer/360view.html?d=3007252-5-700-8", "Video 360°")</f>
        <v>Video 360°</v>
      </c>
      <c r="P4" s="7" t="s">
        <v>30</v>
      </c>
      <c r="Q4" s="3" t="s">
        <v>21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1:101" ht="21" customHeight="1" x14ac:dyDescent="0.3">
      <c r="A5" s="3">
        <v>4</v>
      </c>
      <c r="B5" s="3" t="s">
        <v>350</v>
      </c>
      <c r="C5" s="3" t="s">
        <v>7</v>
      </c>
      <c r="D5" s="3" t="s">
        <v>23</v>
      </c>
      <c r="E5" s="3" t="s">
        <v>23</v>
      </c>
      <c r="F5" s="3" t="s">
        <v>351</v>
      </c>
      <c r="G5" s="5">
        <v>22.77</v>
      </c>
      <c r="H5" s="3" t="s">
        <v>24</v>
      </c>
      <c r="I5" s="3"/>
      <c r="J5" s="3"/>
      <c r="K5" s="3" t="s">
        <v>20</v>
      </c>
      <c r="L5" s="3" t="s">
        <v>20</v>
      </c>
      <c r="M5" s="6"/>
      <c r="N5" s="3"/>
      <c r="O5" s="20"/>
      <c r="P5" s="7"/>
      <c r="Q5" s="3" t="s">
        <v>21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1:101" ht="21" customHeight="1" x14ac:dyDescent="0.3">
      <c r="A6" s="3">
        <v>5</v>
      </c>
      <c r="B6" s="3" t="s">
        <v>31</v>
      </c>
      <c r="C6" s="3" t="s">
        <v>15</v>
      </c>
      <c r="D6" s="3" t="s">
        <v>23</v>
      </c>
      <c r="E6" s="3" t="s">
        <v>23</v>
      </c>
      <c r="F6" s="3" t="s">
        <v>32</v>
      </c>
      <c r="G6" s="5">
        <v>22.49</v>
      </c>
      <c r="H6" s="3" t="s">
        <v>24</v>
      </c>
      <c r="I6" s="3" t="s">
        <v>33</v>
      </c>
      <c r="J6" s="3"/>
      <c r="K6" s="3" t="s">
        <v>20</v>
      </c>
      <c r="L6" s="3" t="s">
        <v>20</v>
      </c>
      <c r="M6" s="6">
        <v>1101</v>
      </c>
      <c r="N6" s="3" t="s">
        <v>34</v>
      </c>
      <c r="O6" s="20" t="str">
        <f>HYPERLINK("https://workshop.360view.link/360viewer/360view.html?d=3007250-5-7001", "Video 360°")</f>
        <v>Video 360°</v>
      </c>
      <c r="P6" s="7" t="s">
        <v>35</v>
      </c>
      <c r="Q6" s="3" t="s">
        <v>21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1:101" ht="21" customHeight="1" x14ac:dyDescent="0.3">
      <c r="A7" s="3">
        <v>6</v>
      </c>
      <c r="B7" s="3" t="s">
        <v>36</v>
      </c>
      <c r="C7" s="3" t="s">
        <v>15</v>
      </c>
      <c r="D7" s="3" t="s">
        <v>16</v>
      </c>
      <c r="E7" s="3">
        <v>719538804</v>
      </c>
      <c r="F7" s="3" t="s">
        <v>17</v>
      </c>
      <c r="G7" s="5">
        <v>21.05</v>
      </c>
      <c r="H7" s="3" t="s">
        <v>18</v>
      </c>
      <c r="I7" s="3" t="s">
        <v>25</v>
      </c>
      <c r="J7" s="3"/>
      <c r="K7" s="3" t="s">
        <v>20</v>
      </c>
      <c r="L7" s="3" t="s">
        <v>20</v>
      </c>
      <c r="M7" s="6">
        <v>801</v>
      </c>
      <c r="N7" s="3" t="s">
        <v>37</v>
      </c>
      <c r="O7" s="20" t="str">
        <f>HYPERLINK("https://workshop.360view.link/360viewer/360view.html?d=1706258-A189", "Video 360°")</f>
        <v>Video 360°</v>
      </c>
      <c r="P7" s="7" t="s">
        <v>38</v>
      </c>
      <c r="Q7" s="3" t="s">
        <v>21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1:101" ht="21" customHeight="1" x14ac:dyDescent="0.3">
      <c r="A8" s="3">
        <v>7</v>
      </c>
      <c r="B8" s="3" t="s">
        <v>39</v>
      </c>
      <c r="C8" s="3" t="s">
        <v>15</v>
      </c>
      <c r="D8" s="3" t="s">
        <v>16</v>
      </c>
      <c r="E8" s="3">
        <v>723569229</v>
      </c>
      <c r="F8" s="3" t="s">
        <v>17</v>
      </c>
      <c r="G8" s="5">
        <v>20.05</v>
      </c>
      <c r="H8" s="3" t="s">
        <v>24</v>
      </c>
      <c r="I8" s="3" t="s">
        <v>338</v>
      </c>
      <c r="J8" s="3"/>
      <c r="K8" s="3" t="s">
        <v>339</v>
      </c>
      <c r="L8" s="3" t="s">
        <v>20</v>
      </c>
      <c r="M8" s="6">
        <v>801</v>
      </c>
      <c r="N8" s="3" t="s">
        <v>340</v>
      </c>
      <c r="O8" s="20" t="str">
        <f>HYPERLINK("https://workshop.360view.link/360viewer/360view.html?d=0207254-160--1", "Video 360°")</f>
        <v>Video 360°</v>
      </c>
      <c r="P8" s="7" t="s">
        <v>42</v>
      </c>
      <c r="Q8" s="3" t="s">
        <v>21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1:101" ht="21" customHeight="1" x14ac:dyDescent="0.3">
      <c r="A9" s="3">
        <v>8</v>
      </c>
      <c r="B9" s="3" t="s">
        <v>352</v>
      </c>
      <c r="C9" s="3" t="s">
        <v>7</v>
      </c>
      <c r="D9" s="3" t="s">
        <v>23</v>
      </c>
      <c r="E9" s="3" t="s">
        <v>23</v>
      </c>
      <c r="F9" s="3" t="s">
        <v>96</v>
      </c>
      <c r="G9" s="5">
        <v>18.649999999999999</v>
      </c>
      <c r="H9" s="3" t="s">
        <v>24</v>
      </c>
      <c r="I9" s="3"/>
      <c r="J9" s="3"/>
      <c r="K9" s="3" t="s">
        <v>20</v>
      </c>
      <c r="L9" s="3" t="s">
        <v>20</v>
      </c>
      <c r="M9" s="6"/>
      <c r="N9" s="3" t="s">
        <v>353</v>
      </c>
      <c r="O9" s="20"/>
      <c r="P9" s="7"/>
      <c r="Q9" s="3" t="s">
        <v>21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1:101" ht="21" customHeight="1" x14ac:dyDescent="0.3">
      <c r="A10" s="3">
        <v>9</v>
      </c>
      <c r="B10" s="3" t="s">
        <v>354</v>
      </c>
      <c r="C10" s="3" t="s">
        <v>7</v>
      </c>
      <c r="D10" s="3" t="s">
        <v>23</v>
      </c>
      <c r="E10" s="3" t="s">
        <v>23</v>
      </c>
      <c r="F10" s="3" t="s">
        <v>96</v>
      </c>
      <c r="G10" s="5">
        <v>18.22</v>
      </c>
      <c r="H10" s="3" t="s">
        <v>24</v>
      </c>
      <c r="I10" s="3"/>
      <c r="J10" s="3"/>
      <c r="K10" s="3" t="s">
        <v>20</v>
      </c>
      <c r="L10" s="3" t="s">
        <v>20</v>
      </c>
      <c r="M10" s="6"/>
      <c r="N10" s="3" t="s">
        <v>355</v>
      </c>
      <c r="O10" s="20"/>
      <c r="P10" s="7"/>
      <c r="Q10" s="3" t="s">
        <v>21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1:101" ht="21" customHeight="1" x14ac:dyDescent="0.3">
      <c r="A11" s="3">
        <v>10</v>
      </c>
      <c r="B11" s="3" t="s">
        <v>43</v>
      </c>
      <c r="C11" s="3" t="s">
        <v>15</v>
      </c>
      <c r="D11" s="3" t="s">
        <v>16</v>
      </c>
      <c r="E11" s="3">
        <v>723569228</v>
      </c>
      <c r="F11" s="3" t="s">
        <v>17</v>
      </c>
      <c r="G11" s="5">
        <v>17.52</v>
      </c>
      <c r="H11" s="3" t="s">
        <v>18</v>
      </c>
      <c r="I11" s="3" t="s">
        <v>338</v>
      </c>
      <c r="J11" s="3"/>
      <c r="K11" s="3" t="s">
        <v>20</v>
      </c>
      <c r="L11" s="3" t="s">
        <v>20</v>
      </c>
      <c r="M11" s="6">
        <v>650</v>
      </c>
      <c r="N11" s="3" t="s">
        <v>341</v>
      </c>
      <c r="O11" s="20" t="str">
        <f>HYPERLINK("https://workshop.360view.link/360viewer/360view.html?d=0207257-160-24-2", "Video 360°")</f>
        <v>Video 360°</v>
      </c>
      <c r="P11" s="7" t="s">
        <v>44</v>
      </c>
      <c r="Q11" s="3" t="s">
        <v>21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1:101" ht="21" customHeight="1" x14ac:dyDescent="0.3">
      <c r="A12" s="3">
        <v>11</v>
      </c>
      <c r="B12" s="3" t="s">
        <v>45</v>
      </c>
      <c r="C12" s="3" t="s">
        <v>15</v>
      </c>
      <c r="D12" s="3" t="s">
        <v>16</v>
      </c>
      <c r="E12" s="3">
        <v>723569227</v>
      </c>
      <c r="F12" s="3" t="s">
        <v>46</v>
      </c>
      <c r="G12" s="5">
        <v>17.03</v>
      </c>
      <c r="H12" s="3" t="s">
        <v>18</v>
      </c>
      <c r="I12" s="3" t="s">
        <v>342</v>
      </c>
      <c r="J12" s="3"/>
      <c r="K12" s="3" t="s">
        <v>20</v>
      </c>
      <c r="L12" s="3" t="s">
        <v>20</v>
      </c>
      <c r="M12" s="6">
        <v>501</v>
      </c>
      <c r="N12" s="3" t="s">
        <v>343</v>
      </c>
      <c r="O12" s="20" t="str">
        <f>HYPERLINK("https://workshop.360view.link/360viewer/360view.html?d=0707255-A149   ", "Video 360°")</f>
        <v>Video 360°</v>
      </c>
      <c r="P12" s="7" t="s">
        <v>348</v>
      </c>
      <c r="Q12" s="3" t="s">
        <v>21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1:101" ht="21" customHeight="1" x14ac:dyDescent="0.3">
      <c r="A13" s="3">
        <v>12</v>
      </c>
      <c r="B13" s="3" t="s">
        <v>47</v>
      </c>
      <c r="C13" s="3" t="s">
        <v>40</v>
      </c>
      <c r="D13" s="3" t="s">
        <v>16</v>
      </c>
      <c r="E13" s="3" t="s">
        <v>41</v>
      </c>
      <c r="F13" s="3" t="s">
        <v>17</v>
      </c>
      <c r="G13" s="5">
        <v>16.07</v>
      </c>
      <c r="H13" s="3" t="s">
        <v>24</v>
      </c>
      <c r="I13" s="3" t="s">
        <v>25</v>
      </c>
      <c r="J13" s="3"/>
      <c r="K13" s="3" t="s">
        <v>20</v>
      </c>
      <c r="L13" s="3" t="s">
        <v>20</v>
      </c>
      <c r="M13" s="6">
        <v>650</v>
      </c>
      <c r="N13" s="3" t="s">
        <v>48</v>
      </c>
      <c r="O13" s="20" t="str">
        <f>HYPERLINK("https://workshop.360view.link/360viewer/360view.html?d=3007250-5-70009", "Video 360°")</f>
        <v>Video 360°</v>
      </c>
      <c r="P13" s="7" t="s">
        <v>49</v>
      </c>
      <c r="Q13" s="3" t="s">
        <v>21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1:101" ht="21" customHeight="1" x14ac:dyDescent="0.3">
      <c r="A14" s="3">
        <v>13</v>
      </c>
      <c r="B14" s="3" t="s">
        <v>356</v>
      </c>
      <c r="C14" s="3" t="s">
        <v>7</v>
      </c>
      <c r="D14" s="3" t="s">
        <v>23</v>
      </c>
      <c r="E14" s="3" t="s">
        <v>23</v>
      </c>
      <c r="F14" s="3" t="s">
        <v>96</v>
      </c>
      <c r="G14" s="5">
        <v>15.23</v>
      </c>
      <c r="H14" s="3" t="s">
        <v>24</v>
      </c>
      <c r="I14" s="3"/>
      <c r="J14" s="3"/>
      <c r="K14" s="3" t="s">
        <v>20</v>
      </c>
      <c r="L14" s="3" t="s">
        <v>20</v>
      </c>
      <c r="M14" s="6"/>
      <c r="N14" s="3" t="s">
        <v>357</v>
      </c>
      <c r="O14" s="20"/>
      <c r="P14" s="7"/>
      <c r="Q14" s="3" t="s">
        <v>21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1:101" ht="21" customHeight="1" x14ac:dyDescent="0.3">
      <c r="A15" s="3">
        <v>14</v>
      </c>
      <c r="B15" s="3" t="s">
        <v>50</v>
      </c>
      <c r="C15" s="3" t="s">
        <v>15</v>
      </c>
      <c r="D15" s="3" t="s">
        <v>23</v>
      </c>
      <c r="E15" s="3" t="s">
        <v>23</v>
      </c>
      <c r="F15" s="3" t="s">
        <v>17</v>
      </c>
      <c r="G15" s="5">
        <v>11.34</v>
      </c>
      <c r="H15" s="3" t="s">
        <v>24</v>
      </c>
      <c r="I15" s="3" t="s">
        <v>25</v>
      </c>
      <c r="J15" s="3"/>
      <c r="K15" s="3" t="s">
        <v>20</v>
      </c>
      <c r="L15" s="3" t="s">
        <v>20</v>
      </c>
      <c r="M15" s="6">
        <v>275</v>
      </c>
      <c r="N15" s="3" t="s">
        <v>51</v>
      </c>
      <c r="O15" s="20" t="str">
        <f>HYPERLINK("https://workshop.360view.link/360viewer/360view.html?d=0207251-160-24-3", "Video 360°")</f>
        <v>Video 360°</v>
      </c>
      <c r="P15" s="7" t="s">
        <v>52</v>
      </c>
      <c r="Q15" s="3" t="s">
        <v>21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1:101" ht="21" customHeight="1" x14ac:dyDescent="0.3">
      <c r="A16" s="3">
        <v>15</v>
      </c>
      <c r="B16" s="3" t="s">
        <v>53</v>
      </c>
      <c r="C16" s="3" t="s">
        <v>15</v>
      </c>
      <c r="D16" s="3" t="s">
        <v>16</v>
      </c>
      <c r="E16" s="3">
        <v>711521235</v>
      </c>
      <c r="F16" s="3" t="s">
        <v>54</v>
      </c>
      <c r="G16" s="5">
        <v>11.04</v>
      </c>
      <c r="H16" s="3" t="s">
        <v>18</v>
      </c>
      <c r="I16" s="3" t="s">
        <v>33</v>
      </c>
      <c r="J16" s="3"/>
      <c r="K16" s="3" t="s">
        <v>20</v>
      </c>
      <c r="L16" s="3" t="s">
        <v>20</v>
      </c>
      <c r="M16" s="6">
        <v>144</v>
      </c>
      <c r="N16" s="3" t="s">
        <v>55</v>
      </c>
      <c r="O16" s="20" t="str">
        <f>HYPERLINK("https://workshop.360view.link/360viewer/360view.html?d=1706253-711521235", "Video 360°")</f>
        <v>Video 360°</v>
      </c>
      <c r="P16" s="7" t="s">
        <v>56</v>
      </c>
      <c r="Q16" s="3" t="s">
        <v>21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 ht="21" customHeight="1" x14ac:dyDescent="0.3">
      <c r="A17" s="3">
        <v>16</v>
      </c>
      <c r="B17" s="3" t="s">
        <v>57</v>
      </c>
      <c r="C17" s="3" t="s">
        <v>15</v>
      </c>
      <c r="D17" s="3" t="s">
        <v>23</v>
      </c>
      <c r="E17" s="3" t="s">
        <v>23</v>
      </c>
      <c r="F17" s="3" t="s">
        <v>54</v>
      </c>
      <c r="G17" s="5">
        <v>10.01</v>
      </c>
      <c r="H17" s="3" t="s">
        <v>24</v>
      </c>
      <c r="I17" s="3" t="s">
        <v>58</v>
      </c>
      <c r="J17" s="3"/>
      <c r="K17" s="3" t="s">
        <v>20</v>
      </c>
      <c r="L17" s="3" t="s">
        <v>59</v>
      </c>
      <c r="M17" s="6">
        <v>120</v>
      </c>
      <c r="N17" s="3" t="s">
        <v>60</v>
      </c>
      <c r="O17" s="20" t="str">
        <f>HYPERLINK("https://ds-360.jaykar.co.in/ds360/JYK17D2539922/VIDEO/JYK17D2539922.html", "Video 360°")</f>
        <v>Video 360°</v>
      </c>
      <c r="P17" s="7" t="s">
        <v>61</v>
      </c>
      <c r="Q17" s="3" t="s">
        <v>21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 ht="21" customHeight="1" x14ac:dyDescent="0.3">
      <c r="A18" s="3">
        <v>17</v>
      </c>
      <c r="B18" s="3" t="s">
        <v>62</v>
      </c>
      <c r="C18" s="3" t="s">
        <v>15</v>
      </c>
      <c r="D18" s="3" t="s">
        <v>23</v>
      </c>
      <c r="E18" s="3" t="s">
        <v>23</v>
      </c>
      <c r="F18" s="3" t="s">
        <v>54</v>
      </c>
      <c r="G18" s="5">
        <v>10</v>
      </c>
      <c r="H18" s="3" t="s">
        <v>24</v>
      </c>
      <c r="I18" s="3" t="s">
        <v>19</v>
      </c>
      <c r="J18" s="3"/>
      <c r="K18" s="3" t="s">
        <v>20</v>
      </c>
      <c r="L18" s="3" t="s">
        <v>59</v>
      </c>
      <c r="M18" s="6">
        <v>120</v>
      </c>
      <c r="N18" s="3" t="s">
        <v>63</v>
      </c>
      <c r="O18" s="20" t="str">
        <f>HYPERLINK("https://ds-360.jaykar.co.in/ds360/JYK17D2539920/VIDEO/JYK17D2539920.html", "Video 360°")</f>
        <v>Video 360°</v>
      </c>
      <c r="P18" s="7" t="s">
        <v>64</v>
      </c>
      <c r="Q18" s="3" t="s">
        <v>21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21" customHeight="1" x14ac:dyDescent="0.3">
      <c r="A19" s="3">
        <v>18</v>
      </c>
      <c r="B19" s="3" t="s">
        <v>349</v>
      </c>
      <c r="C19" s="3" t="s">
        <v>15</v>
      </c>
      <c r="D19" s="3" t="s">
        <v>23</v>
      </c>
      <c r="E19" s="3" t="s">
        <v>23</v>
      </c>
      <c r="F19" s="3" t="s">
        <v>88</v>
      </c>
      <c r="G19" s="5">
        <v>10</v>
      </c>
      <c r="H19" s="3" t="s">
        <v>139</v>
      </c>
      <c r="I19" s="3" t="s">
        <v>25</v>
      </c>
      <c r="J19" s="3"/>
      <c r="K19" s="3" t="s">
        <v>20</v>
      </c>
      <c r="L19" s="3" t="s">
        <v>59</v>
      </c>
      <c r="M19" s="6"/>
      <c r="N19" s="3"/>
      <c r="O19" s="20"/>
      <c r="P19" s="7"/>
      <c r="Q19" s="3" t="s">
        <v>21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 ht="21" customHeight="1" x14ac:dyDescent="0.3">
      <c r="A20" s="3">
        <v>19</v>
      </c>
      <c r="B20" s="3" t="s">
        <v>65</v>
      </c>
      <c r="C20" s="3" t="s">
        <v>15</v>
      </c>
      <c r="D20" s="3" t="s">
        <v>16</v>
      </c>
      <c r="E20" s="3">
        <v>702521978</v>
      </c>
      <c r="F20" s="3" t="s">
        <v>17</v>
      </c>
      <c r="G20" s="5">
        <v>9.5</v>
      </c>
      <c r="H20" s="3" t="s">
        <v>18</v>
      </c>
      <c r="I20" s="3" t="s">
        <v>19</v>
      </c>
      <c r="J20" s="3"/>
      <c r="K20" s="3" t="s">
        <v>20</v>
      </c>
      <c r="L20" s="3" t="s">
        <v>20</v>
      </c>
      <c r="M20" s="6">
        <v>250</v>
      </c>
      <c r="N20" s="3" t="s">
        <v>66</v>
      </c>
      <c r="O20" s="20" t="str">
        <f>HYPERLINK("https://workshop.360view.link/360viewer/360view.html?d=1607254--A5", "Video 360°")</f>
        <v>Video 360°</v>
      </c>
      <c r="P20" s="7" t="s">
        <v>67</v>
      </c>
      <c r="Q20" s="3" t="s">
        <v>21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 ht="21" customHeight="1" x14ac:dyDescent="0.3">
      <c r="A21" s="3">
        <v>20</v>
      </c>
      <c r="B21" s="3" t="s">
        <v>68</v>
      </c>
      <c r="C21" s="3" t="s">
        <v>15</v>
      </c>
      <c r="D21" s="3" t="s">
        <v>16</v>
      </c>
      <c r="E21" s="3">
        <v>711521212</v>
      </c>
      <c r="F21" s="3" t="s">
        <v>17</v>
      </c>
      <c r="G21" s="5">
        <v>8.4</v>
      </c>
      <c r="H21" s="3" t="s">
        <v>69</v>
      </c>
      <c r="I21" s="3" t="s">
        <v>19</v>
      </c>
      <c r="J21" s="3"/>
      <c r="K21" s="3" t="s">
        <v>20</v>
      </c>
      <c r="L21" s="3" t="s">
        <v>20</v>
      </c>
      <c r="M21" s="6">
        <v>299</v>
      </c>
      <c r="N21" s="3" t="s">
        <v>70</v>
      </c>
      <c r="O21" s="20" t="str">
        <f>HYPERLINK("https://workshop.360view.link/360viewer/360view.html?d=0906256-A225", "Video 360°")</f>
        <v>Video 360°</v>
      </c>
      <c r="P21" s="7" t="s">
        <v>71</v>
      </c>
      <c r="Q21" s="3" t="s">
        <v>21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 ht="21" customHeight="1" x14ac:dyDescent="0.3">
      <c r="A22" s="3">
        <v>21</v>
      </c>
      <c r="B22" s="3" t="s">
        <v>72</v>
      </c>
      <c r="C22" s="3" t="s">
        <v>15</v>
      </c>
      <c r="D22" s="3" t="s">
        <v>16</v>
      </c>
      <c r="E22" s="3">
        <v>668407488</v>
      </c>
      <c r="F22" s="3" t="s">
        <v>32</v>
      </c>
      <c r="G22" s="5">
        <v>7.03</v>
      </c>
      <c r="H22" s="3" t="s">
        <v>24</v>
      </c>
      <c r="I22" s="3" t="s">
        <v>25</v>
      </c>
      <c r="J22" s="3"/>
      <c r="K22" s="3" t="s">
        <v>20</v>
      </c>
      <c r="L22" s="3" t="s">
        <v>20</v>
      </c>
      <c r="M22" s="6">
        <v>128</v>
      </c>
      <c r="N22" s="3" t="s">
        <v>73</v>
      </c>
      <c r="O22" s="20" t="str">
        <f>HYPERLINK("https://ds-360.jaykar.co.in/Ds360/668407488/VIDEO/668407488.html", "Video 360°")</f>
        <v>Video 360°</v>
      </c>
      <c r="P22" s="7" t="s">
        <v>74</v>
      </c>
      <c r="Q22" s="3" t="s">
        <v>21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 ht="21" customHeight="1" x14ac:dyDescent="0.3">
      <c r="A23" s="3">
        <v>22</v>
      </c>
      <c r="B23" s="3" t="s">
        <v>75</v>
      </c>
      <c r="C23" s="3" t="s">
        <v>15</v>
      </c>
      <c r="D23" s="3" t="s">
        <v>23</v>
      </c>
      <c r="E23" s="3" t="s">
        <v>23</v>
      </c>
      <c r="F23" s="3" t="s">
        <v>32</v>
      </c>
      <c r="G23" s="5">
        <v>6.82</v>
      </c>
      <c r="H23" s="3" t="s">
        <v>24</v>
      </c>
      <c r="I23" s="3" t="s">
        <v>19</v>
      </c>
      <c r="J23" s="3"/>
      <c r="K23" s="3" t="s">
        <v>20</v>
      </c>
      <c r="L23" s="3" t="s">
        <v>20</v>
      </c>
      <c r="M23" s="6">
        <v>129</v>
      </c>
      <c r="N23" s="3" t="s">
        <v>76</v>
      </c>
      <c r="O23" s="20" t="str">
        <f>HYPERLINK("https://workshop.360view.link/360viewer/360view.html?d=2905254-A83-PINK", "Video 360°")</f>
        <v>Video 360°</v>
      </c>
      <c r="P23" s="7" t="s">
        <v>77</v>
      </c>
      <c r="Q23" s="3" t="s">
        <v>21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 ht="21" customHeight="1" x14ac:dyDescent="0.3">
      <c r="A24" s="3">
        <v>23</v>
      </c>
      <c r="B24" s="3" t="s">
        <v>78</v>
      </c>
      <c r="C24" s="3" t="s">
        <v>15</v>
      </c>
      <c r="D24" s="3" t="s">
        <v>23</v>
      </c>
      <c r="E24" s="3" t="s">
        <v>23</v>
      </c>
      <c r="F24" s="3" t="s">
        <v>32</v>
      </c>
      <c r="G24" s="5">
        <v>6.07</v>
      </c>
      <c r="H24" s="3" t="s">
        <v>24</v>
      </c>
      <c r="I24" s="3" t="s">
        <v>19</v>
      </c>
      <c r="J24" s="3"/>
      <c r="K24" s="3" t="s">
        <v>20</v>
      </c>
      <c r="L24" s="3" t="s">
        <v>20</v>
      </c>
      <c r="M24" s="6">
        <v>134</v>
      </c>
      <c r="N24" s="3" t="s">
        <v>79</v>
      </c>
      <c r="O24" s="20" t="str">
        <f>HYPERLINK("https://workshop.360view.link/360viewer/360view.html?d=2905252-A90-PINK", "Video 360°")</f>
        <v>Video 360°</v>
      </c>
      <c r="P24" s="7" t="s">
        <v>80</v>
      </c>
      <c r="Q24" s="3" t="s">
        <v>21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 ht="21" customHeight="1" x14ac:dyDescent="0.3">
      <c r="A25" s="3">
        <v>24</v>
      </c>
      <c r="B25" s="3" t="s">
        <v>81</v>
      </c>
      <c r="C25" s="3" t="s">
        <v>15</v>
      </c>
      <c r="D25" s="3" t="s">
        <v>23</v>
      </c>
      <c r="E25" s="3" t="s">
        <v>23</v>
      </c>
      <c r="F25" s="3" t="s">
        <v>17</v>
      </c>
      <c r="G25" s="5">
        <v>6.01</v>
      </c>
      <c r="H25" s="3" t="s">
        <v>24</v>
      </c>
      <c r="I25" s="3" t="s">
        <v>25</v>
      </c>
      <c r="J25" s="3"/>
      <c r="K25" s="3" t="s">
        <v>20</v>
      </c>
      <c r="L25" s="3" t="s">
        <v>20</v>
      </c>
      <c r="M25" s="6">
        <v>199</v>
      </c>
      <c r="N25" s="3" t="s">
        <v>82</v>
      </c>
      <c r="O25" s="20" t="str">
        <f>HYPERLINK("https://workshop.360view.link/360viewer/360view.html?d=0207253-160-24-3B", "Video 360°")</f>
        <v>Video 360°</v>
      </c>
      <c r="P25" s="7" t="s">
        <v>83</v>
      </c>
      <c r="Q25" s="3" t="s">
        <v>21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 ht="21" customHeight="1" x14ac:dyDescent="0.3">
      <c r="A26" s="3">
        <v>25</v>
      </c>
      <c r="B26" s="3" t="s">
        <v>84</v>
      </c>
      <c r="C26" s="3" t="s">
        <v>15</v>
      </c>
      <c r="D26" s="3" t="s">
        <v>16</v>
      </c>
      <c r="E26" s="3">
        <v>669468845</v>
      </c>
      <c r="F26" s="3" t="s">
        <v>32</v>
      </c>
      <c r="G26" s="5">
        <v>5.54</v>
      </c>
      <c r="H26" s="3" t="s">
        <v>24</v>
      </c>
      <c r="I26" s="3" t="s">
        <v>19</v>
      </c>
      <c r="J26" s="3"/>
      <c r="K26" s="3" t="s">
        <v>20</v>
      </c>
      <c r="L26" s="3" t="s">
        <v>20</v>
      </c>
      <c r="M26" s="6">
        <v>128</v>
      </c>
      <c r="N26" s="3" t="s">
        <v>85</v>
      </c>
      <c r="O26" s="20" t="str">
        <f>HYPERLINK("https://ds-360.jaykar.co.in/Ds360/669468845/VIDEO/669468845.html", "Video 360°")</f>
        <v>Video 360°</v>
      </c>
      <c r="P26" s="7" t="s">
        <v>86</v>
      </c>
      <c r="Q26" s="3" t="s">
        <v>21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 ht="21" customHeight="1" x14ac:dyDescent="0.3">
      <c r="A27" s="3">
        <v>26</v>
      </c>
      <c r="B27" s="3" t="s">
        <v>87</v>
      </c>
      <c r="C27" s="3" t="s">
        <v>15</v>
      </c>
      <c r="D27" s="3" t="s">
        <v>16</v>
      </c>
      <c r="E27" s="3">
        <v>669468846</v>
      </c>
      <c r="F27" s="3" t="s">
        <v>88</v>
      </c>
      <c r="G27" s="5">
        <v>5.07</v>
      </c>
      <c r="H27" s="3" t="s">
        <v>24</v>
      </c>
      <c r="I27" s="3" t="s">
        <v>19</v>
      </c>
      <c r="J27" s="3"/>
      <c r="K27" s="3" t="s">
        <v>20</v>
      </c>
      <c r="L27" s="3" t="s">
        <v>59</v>
      </c>
      <c r="M27" s="6">
        <v>159</v>
      </c>
      <c r="N27" s="3" t="s">
        <v>89</v>
      </c>
      <c r="O27" s="20" t="str">
        <f>HYPERLINK("https://ds-360.jaykar.co.in/Ds360/669468846/VIDEO/669468846.html", "Video 360°")</f>
        <v>Video 360°</v>
      </c>
      <c r="P27" s="7" t="s">
        <v>90</v>
      </c>
      <c r="Q27" s="3" t="s">
        <v>21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 ht="21" customHeight="1" x14ac:dyDescent="0.3">
      <c r="A28" s="3">
        <v>27</v>
      </c>
      <c r="B28" s="3" t="s">
        <v>91</v>
      </c>
      <c r="C28" s="3" t="s">
        <v>15</v>
      </c>
      <c r="D28" s="3" t="s">
        <v>23</v>
      </c>
      <c r="E28" s="3" t="s">
        <v>23</v>
      </c>
      <c r="F28" s="3" t="s">
        <v>92</v>
      </c>
      <c r="G28" s="5">
        <v>5.05</v>
      </c>
      <c r="H28" s="3" t="s">
        <v>24</v>
      </c>
      <c r="I28" s="3" t="s">
        <v>25</v>
      </c>
      <c r="J28" s="3"/>
      <c r="K28" s="3" t="s">
        <v>20</v>
      </c>
      <c r="L28" s="3" t="s">
        <v>20</v>
      </c>
      <c r="M28" s="6">
        <v>139</v>
      </c>
      <c r="N28" s="3" t="s">
        <v>93</v>
      </c>
      <c r="O28" s="20" t="str">
        <f>HYPERLINK("https://workshop.360view.link/360viewer/360view.html?d=0306254-A87-PINK", "Video 360°")</f>
        <v>Video 360°</v>
      </c>
      <c r="P28" s="7" t="s">
        <v>94</v>
      </c>
      <c r="Q28" s="3" t="s">
        <v>21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 ht="21" customHeight="1" x14ac:dyDescent="0.3">
      <c r="A29" s="3">
        <v>28</v>
      </c>
      <c r="B29" s="3" t="s">
        <v>95</v>
      </c>
      <c r="C29" s="3" t="s">
        <v>15</v>
      </c>
      <c r="D29" s="3" t="s">
        <v>23</v>
      </c>
      <c r="E29" s="3" t="s">
        <v>23</v>
      </c>
      <c r="F29" s="3" t="s">
        <v>96</v>
      </c>
      <c r="G29" s="5">
        <v>5.0199999999999996</v>
      </c>
      <c r="H29" s="3" t="s">
        <v>24</v>
      </c>
      <c r="I29" s="3" t="s">
        <v>25</v>
      </c>
      <c r="J29" s="3"/>
      <c r="K29" s="3" t="s">
        <v>20</v>
      </c>
      <c r="L29" s="3" t="s">
        <v>20</v>
      </c>
      <c r="M29" s="6">
        <v>181</v>
      </c>
      <c r="N29" s="3" t="s">
        <v>97</v>
      </c>
      <c r="O29" s="20" t="str">
        <f>HYPERLINK("https://workshop.360view.link/360viewer/360view.html?d=0306250-A7-PINK", "Video 360°")</f>
        <v>Video 360°</v>
      </c>
      <c r="P29" s="7" t="s">
        <v>98</v>
      </c>
      <c r="Q29" s="3" t="s">
        <v>21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 ht="21" customHeight="1" x14ac:dyDescent="0.3">
      <c r="A30" s="3">
        <v>29</v>
      </c>
      <c r="B30" s="3" t="s">
        <v>99</v>
      </c>
      <c r="C30" s="3" t="s">
        <v>15</v>
      </c>
      <c r="D30" s="3" t="s">
        <v>23</v>
      </c>
      <c r="E30" s="3" t="s">
        <v>23</v>
      </c>
      <c r="F30" s="3" t="s">
        <v>96</v>
      </c>
      <c r="G30" s="5">
        <v>4.51</v>
      </c>
      <c r="H30" s="3" t="s">
        <v>24</v>
      </c>
      <c r="I30" s="3" t="s">
        <v>25</v>
      </c>
      <c r="J30" s="3"/>
      <c r="K30" s="3" t="s">
        <v>20</v>
      </c>
      <c r="L30" s="3" t="s">
        <v>20</v>
      </c>
      <c r="M30" s="6">
        <v>175</v>
      </c>
      <c r="N30" s="3" t="s">
        <v>100</v>
      </c>
      <c r="O30" s="20" t="str">
        <f>HYPERLINK("https://workshop.360view.link/360viewer/360view.html?d=0306254-A89-PINK", "Video 360°")</f>
        <v>Video 360°</v>
      </c>
      <c r="P30" s="7" t="s">
        <v>101</v>
      </c>
      <c r="Q30" s="3" t="s">
        <v>21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 ht="21" customHeight="1" x14ac:dyDescent="0.3">
      <c r="A31" s="3">
        <v>30</v>
      </c>
      <c r="B31" s="3" t="s">
        <v>102</v>
      </c>
      <c r="C31" s="3" t="s">
        <v>15</v>
      </c>
      <c r="D31" s="3" t="s">
        <v>23</v>
      </c>
      <c r="E31" s="3" t="s">
        <v>23</v>
      </c>
      <c r="F31" s="3" t="s">
        <v>103</v>
      </c>
      <c r="G31" s="5">
        <v>4.1500000000000004</v>
      </c>
      <c r="H31" s="3" t="s">
        <v>24</v>
      </c>
      <c r="I31" s="3" t="s">
        <v>19</v>
      </c>
      <c r="J31" s="3"/>
      <c r="K31" s="3" t="s">
        <v>20</v>
      </c>
      <c r="L31" s="3" t="s">
        <v>20</v>
      </c>
      <c r="M31" s="6">
        <v>144</v>
      </c>
      <c r="N31" s="3" t="s">
        <v>104</v>
      </c>
      <c r="O31" s="20" t="str">
        <f>HYPERLINK("https://workshop.360view.link/360viewer/360view.html?d=0306257-A97-PINK", "Video 360°")</f>
        <v>Video 360°</v>
      </c>
      <c r="P31" s="7" t="s">
        <v>105</v>
      </c>
      <c r="Q31" s="3" t="s">
        <v>21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 ht="21" customHeight="1" x14ac:dyDescent="0.3">
      <c r="A32" s="3">
        <v>31</v>
      </c>
      <c r="B32" s="3" t="s">
        <v>106</v>
      </c>
      <c r="C32" s="3" t="s">
        <v>15</v>
      </c>
      <c r="D32" s="3" t="s">
        <v>23</v>
      </c>
      <c r="E32" s="3" t="s">
        <v>23</v>
      </c>
      <c r="F32" s="3" t="s">
        <v>107</v>
      </c>
      <c r="G32" s="5">
        <v>4.03</v>
      </c>
      <c r="H32" s="3" t="s">
        <v>24</v>
      </c>
      <c r="I32" s="3" t="s">
        <v>25</v>
      </c>
      <c r="J32" s="3"/>
      <c r="K32" s="3" t="s">
        <v>20</v>
      </c>
      <c r="L32" s="3" t="s">
        <v>20</v>
      </c>
      <c r="M32" s="6">
        <v>144</v>
      </c>
      <c r="N32" s="3" t="s">
        <v>108</v>
      </c>
      <c r="O32" s="20" t="str">
        <f>HYPERLINK("https://workshop.360view.link/360viewer/360view.html?d=0306251-A99-PINK", "Video 360°")</f>
        <v>Video 360°</v>
      </c>
      <c r="P32" s="7" t="s">
        <v>109</v>
      </c>
      <c r="Q32" s="3" t="s">
        <v>21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 ht="21" customHeight="1" x14ac:dyDescent="0.3">
      <c r="A33" s="3">
        <v>32</v>
      </c>
      <c r="B33" s="3" t="s">
        <v>113</v>
      </c>
      <c r="C33" s="3" t="s">
        <v>15</v>
      </c>
      <c r="D33" s="3" t="s">
        <v>23</v>
      </c>
      <c r="E33" s="3" t="s">
        <v>23</v>
      </c>
      <c r="F33" s="3" t="s">
        <v>96</v>
      </c>
      <c r="G33" s="5">
        <v>4</v>
      </c>
      <c r="H33" s="3" t="s">
        <v>24</v>
      </c>
      <c r="I33" s="3" t="s">
        <v>25</v>
      </c>
      <c r="J33" s="3"/>
      <c r="K33" s="3" t="s">
        <v>20</v>
      </c>
      <c r="L33" s="3" t="s">
        <v>20</v>
      </c>
      <c r="M33" s="6">
        <v>169</v>
      </c>
      <c r="N33" s="3" t="s">
        <v>114</v>
      </c>
      <c r="O33" s="20" t="str">
        <f>HYPERLINK("https://workshop.360view.link/360viewer/360view.html?d=0306252-A88-PINK", "Video 360°")</f>
        <v>Video 360°</v>
      </c>
      <c r="P33" s="7" t="s">
        <v>115</v>
      </c>
      <c r="Q33" s="3" t="s">
        <v>21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 ht="21" customHeight="1" x14ac:dyDescent="0.3">
      <c r="A34" s="3">
        <v>33</v>
      </c>
      <c r="B34" s="3" t="s">
        <v>119</v>
      </c>
      <c r="C34" s="3" t="s">
        <v>15</v>
      </c>
      <c r="D34" s="3" t="s">
        <v>23</v>
      </c>
      <c r="E34" s="3" t="s">
        <v>23</v>
      </c>
      <c r="F34" s="3" t="s">
        <v>54</v>
      </c>
      <c r="G34" s="5">
        <v>4</v>
      </c>
      <c r="H34" s="3" t="s">
        <v>24</v>
      </c>
      <c r="I34" s="3" t="s">
        <v>25</v>
      </c>
      <c r="J34" s="3"/>
      <c r="K34" s="3" t="s">
        <v>20</v>
      </c>
      <c r="L34" s="3" t="s">
        <v>20</v>
      </c>
      <c r="M34" s="6">
        <v>119</v>
      </c>
      <c r="N34" s="3" t="s">
        <v>120</v>
      </c>
      <c r="O34" s="20" t="str">
        <f>HYPERLINK("https://view.varnivideo.com/video.html?d=331-7", "Video 360°")</f>
        <v>Video 360°</v>
      </c>
      <c r="P34" s="7" t="s">
        <v>121</v>
      </c>
      <c r="Q34" s="3" t="s">
        <v>21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 ht="21" customHeight="1" x14ac:dyDescent="0.3">
      <c r="A35" s="3">
        <v>34</v>
      </c>
      <c r="B35" s="3" t="s">
        <v>110</v>
      </c>
      <c r="C35" s="3" t="s">
        <v>15</v>
      </c>
      <c r="D35" s="3" t="s">
        <v>23</v>
      </c>
      <c r="E35" s="3" t="s">
        <v>23</v>
      </c>
      <c r="F35" s="3" t="s">
        <v>103</v>
      </c>
      <c r="G35" s="5">
        <v>4</v>
      </c>
      <c r="H35" s="3" t="s">
        <v>24</v>
      </c>
      <c r="I35" s="3" t="s">
        <v>19</v>
      </c>
      <c r="J35" s="3"/>
      <c r="K35" s="3" t="s">
        <v>20</v>
      </c>
      <c r="L35" s="3" t="s">
        <v>20</v>
      </c>
      <c r="M35" s="6">
        <v>144</v>
      </c>
      <c r="N35" s="3" t="s">
        <v>111</v>
      </c>
      <c r="O35" s="20" t="str">
        <f>HYPERLINK("https://workshop.360view.link/360viewer/360view.html?d=0306255-A46-PINK", "Video 360°")</f>
        <v>Video 360°</v>
      </c>
      <c r="P35" s="7" t="s">
        <v>112</v>
      </c>
      <c r="Q35" s="3" t="s">
        <v>21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 ht="21" customHeight="1" x14ac:dyDescent="0.3">
      <c r="A36" s="3">
        <v>35</v>
      </c>
      <c r="B36" s="3" t="s">
        <v>116</v>
      </c>
      <c r="C36" s="3" t="s">
        <v>15</v>
      </c>
      <c r="D36" s="3" t="s">
        <v>23</v>
      </c>
      <c r="E36" s="3" t="s">
        <v>23</v>
      </c>
      <c r="F36" s="3" t="s">
        <v>103</v>
      </c>
      <c r="G36" s="5">
        <v>4</v>
      </c>
      <c r="H36" s="3" t="s">
        <v>24</v>
      </c>
      <c r="I36" s="3" t="s">
        <v>19</v>
      </c>
      <c r="J36" s="3"/>
      <c r="K36" s="3" t="s">
        <v>20</v>
      </c>
      <c r="L36" s="3" t="s">
        <v>20</v>
      </c>
      <c r="M36" s="6">
        <v>144</v>
      </c>
      <c r="N36" s="3" t="s">
        <v>117</v>
      </c>
      <c r="O36" s="20" t="str">
        <f>HYPERLINK("https://workshop.360view.link/360viewer/360view.html?d=0306253-A98-PINK", "Video 360°")</f>
        <v>Video 360°</v>
      </c>
      <c r="P36" s="7" t="s">
        <v>118</v>
      </c>
      <c r="Q36" s="3" t="s">
        <v>21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 ht="21" customHeight="1" x14ac:dyDescent="0.3">
      <c r="A37" s="3">
        <v>36</v>
      </c>
      <c r="B37" s="3" t="s">
        <v>122</v>
      </c>
      <c r="C37" s="3" t="s">
        <v>15</v>
      </c>
      <c r="D37" s="3" t="s">
        <v>23</v>
      </c>
      <c r="E37" s="3" t="s">
        <v>23</v>
      </c>
      <c r="F37" s="3" t="s">
        <v>103</v>
      </c>
      <c r="G37" s="5">
        <v>3.42</v>
      </c>
      <c r="H37" s="3" t="s">
        <v>24</v>
      </c>
      <c r="I37" s="3" t="s">
        <v>25</v>
      </c>
      <c r="J37" s="3"/>
      <c r="K37" s="3" t="s">
        <v>20</v>
      </c>
      <c r="L37" s="3" t="s">
        <v>20</v>
      </c>
      <c r="M37" s="6">
        <v>144</v>
      </c>
      <c r="N37" s="3" t="s">
        <v>123</v>
      </c>
      <c r="O37" s="20" t="str">
        <f>HYPERLINK("https://ds-360.jaykar.co.in/ds360/JYK17D2539915/VIDEO/JYK17D2539915.html", "Video 360°")</f>
        <v>Video 360°</v>
      </c>
      <c r="P37" s="7" t="s">
        <v>124</v>
      </c>
      <c r="Q37" s="3" t="s">
        <v>21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 ht="21" customHeight="1" x14ac:dyDescent="0.3">
      <c r="A38" s="3">
        <v>37</v>
      </c>
      <c r="B38" s="3" t="s">
        <v>125</v>
      </c>
      <c r="C38" s="3" t="s">
        <v>15</v>
      </c>
      <c r="D38" s="3" t="s">
        <v>23</v>
      </c>
      <c r="E38" s="3" t="s">
        <v>23</v>
      </c>
      <c r="F38" s="3" t="s">
        <v>103</v>
      </c>
      <c r="G38" s="5">
        <v>3.34</v>
      </c>
      <c r="H38" s="3" t="s">
        <v>24</v>
      </c>
      <c r="I38" s="3" t="s">
        <v>19</v>
      </c>
      <c r="J38" s="3"/>
      <c r="K38" s="3" t="s">
        <v>20</v>
      </c>
      <c r="L38" s="3" t="s">
        <v>20</v>
      </c>
      <c r="M38" s="6">
        <v>144</v>
      </c>
      <c r="N38" s="3" t="s">
        <v>126</v>
      </c>
      <c r="O38" s="20" t="str">
        <f>HYPERLINK("https://ds-360.jaykar.co.in/ds360/JYK17D2539923/VIDEO/JYK17D2539923.html", "Video 360°")</f>
        <v>Video 360°</v>
      </c>
      <c r="P38" s="7" t="s">
        <v>127</v>
      </c>
      <c r="Q38" s="3" t="s">
        <v>21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 ht="21" customHeight="1" x14ac:dyDescent="0.3">
      <c r="A39" s="3">
        <v>38</v>
      </c>
      <c r="B39" s="3" t="s">
        <v>128</v>
      </c>
      <c r="C39" s="3" t="s">
        <v>15</v>
      </c>
      <c r="D39" s="3" t="s">
        <v>23</v>
      </c>
      <c r="E39" s="3" t="s">
        <v>23</v>
      </c>
      <c r="F39" s="3" t="s">
        <v>32</v>
      </c>
      <c r="G39" s="5">
        <v>3.09</v>
      </c>
      <c r="H39" s="3" t="s">
        <v>24</v>
      </c>
      <c r="I39" s="3" t="s">
        <v>33</v>
      </c>
      <c r="J39" s="3"/>
      <c r="K39" s="3" t="s">
        <v>20</v>
      </c>
      <c r="L39" s="3" t="s">
        <v>20</v>
      </c>
      <c r="M39" s="6">
        <v>179</v>
      </c>
      <c r="N39" s="3" t="s">
        <v>129</v>
      </c>
      <c r="O39" s="20" t="str">
        <f>HYPERLINK("https://workshop.360view.link/360viewer/360view.html?d=1706256-A195", "Video 360°")</f>
        <v>Video 360°</v>
      </c>
      <c r="P39" s="7" t="s">
        <v>130</v>
      </c>
      <c r="Q39" s="3" t="s">
        <v>21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 ht="21" customHeight="1" x14ac:dyDescent="0.3">
      <c r="A40" s="3">
        <v>39</v>
      </c>
      <c r="B40" s="3" t="s">
        <v>358</v>
      </c>
      <c r="C40" s="3" t="s">
        <v>7</v>
      </c>
      <c r="D40" s="3" t="s">
        <v>23</v>
      </c>
      <c r="E40" s="3" t="s">
        <v>23</v>
      </c>
      <c r="F40" s="3" t="s">
        <v>148</v>
      </c>
      <c r="G40" s="5">
        <v>3.05</v>
      </c>
      <c r="H40" s="3" t="s">
        <v>24</v>
      </c>
      <c r="I40" s="3" t="s">
        <v>25</v>
      </c>
      <c r="J40" s="3"/>
      <c r="K40" s="3" t="s">
        <v>20</v>
      </c>
      <c r="L40" s="3" t="s">
        <v>20</v>
      </c>
      <c r="M40" s="6"/>
      <c r="N40" s="3"/>
      <c r="O40" s="20"/>
      <c r="P40" s="7"/>
      <c r="Q40" s="3" t="s">
        <v>21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 ht="21" customHeight="1" x14ac:dyDescent="0.3">
      <c r="A41" s="3">
        <v>40</v>
      </c>
      <c r="B41" s="3" t="s">
        <v>131</v>
      </c>
      <c r="C41" s="3" t="s">
        <v>15</v>
      </c>
      <c r="D41" s="3" t="s">
        <v>23</v>
      </c>
      <c r="E41" s="3" t="s">
        <v>23</v>
      </c>
      <c r="F41" s="3" t="s">
        <v>32</v>
      </c>
      <c r="G41" s="5">
        <v>3</v>
      </c>
      <c r="H41" s="3" t="s">
        <v>24</v>
      </c>
      <c r="I41" s="3" t="s">
        <v>25</v>
      </c>
      <c r="J41" s="3"/>
      <c r="K41" s="3" t="s">
        <v>20</v>
      </c>
      <c r="L41" s="3" t="s">
        <v>59</v>
      </c>
      <c r="M41" s="6">
        <v>139</v>
      </c>
      <c r="N41" s="3" t="s">
        <v>132</v>
      </c>
      <c r="O41" s="20" t="str">
        <f>HYPERLINK("https://workshop.360view.link/360viewer/360view.html?d=0606253-A95", "Video 360°")</f>
        <v>Video 360°</v>
      </c>
      <c r="P41" s="7" t="s">
        <v>133</v>
      </c>
      <c r="Q41" s="3" t="s">
        <v>21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21" customHeight="1" x14ac:dyDescent="0.3">
      <c r="A42" s="3">
        <v>41</v>
      </c>
      <c r="B42" s="3" t="s">
        <v>134</v>
      </c>
      <c r="C42" s="3" t="s">
        <v>15</v>
      </c>
      <c r="D42" s="3" t="s">
        <v>23</v>
      </c>
      <c r="E42" s="3" t="s">
        <v>23</v>
      </c>
      <c r="F42" s="3" t="s">
        <v>135</v>
      </c>
      <c r="G42" s="5">
        <v>3</v>
      </c>
      <c r="H42" s="3" t="s">
        <v>24</v>
      </c>
      <c r="I42" s="3" t="s">
        <v>19</v>
      </c>
      <c r="J42" s="3"/>
      <c r="K42" s="3" t="s">
        <v>20</v>
      </c>
      <c r="L42" s="3" t="s">
        <v>59</v>
      </c>
      <c r="M42" s="6">
        <v>119</v>
      </c>
      <c r="N42" s="3" t="s">
        <v>136</v>
      </c>
      <c r="O42" s="20" t="str">
        <f>HYPERLINK("https://ds-360.jaykar.co.in/ds360/JYK17D2539912/VIDEO/JYK17D2539912.html", "Video 360°")</f>
        <v>Video 360°</v>
      </c>
      <c r="P42" s="7" t="s">
        <v>137</v>
      </c>
      <c r="Q42" s="3" t="s">
        <v>21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 ht="21" customHeight="1" x14ac:dyDescent="0.3">
      <c r="A43" s="3">
        <v>42</v>
      </c>
      <c r="B43" s="3" t="s">
        <v>138</v>
      </c>
      <c r="C43" s="3" t="s">
        <v>15</v>
      </c>
      <c r="D43" s="3" t="s">
        <v>23</v>
      </c>
      <c r="E43" s="3" t="s">
        <v>23</v>
      </c>
      <c r="F43" s="3" t="s">
        <v>96</v>
      </c>
      <c r="G43" s="5">
        <v>2.64</v>
      </c>
      <c r="H43" s="3" t="s">
        <v>139</v>
      </c>
      <c r="I43" s="3"/>
      <c r="J43" s="3"/>
      <c r="K43" s="3"/>
      <c r="L43" s="3"/>
      <c r="M43" s="6"/>
      <c r="N43" s="3"/>
      <c r="O43" s="20"/>
      <c r="P43" s="7"/>
      <c r="Q43" s="3" t="s">
        <v>21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 ht="21" customHeight="1" x14ac:dyDescent="0.3">
      <c r="A44" s="3">
        <v>43</v>
      </c>
      <c r="B44" s="3" t="s">
        <v>359</v>
      </c>
      <c r="C44" s="3" t="s">
        <v>15</v>
      </c>
      <c r="D44" s="3" t="s">
        <v>23</v>
      </c>
      <c r="E44" s="3" t="s">
        <v>23</v>
      </c>
      <c r="F44" s="3" t="s">
        <v>32</v>
      </c>
      <c r="G44" s="5">
        <v>2.54</v>
      </c>
      <c r="H44" s="3" t="s">
        <v>139</v>
      </c>
      <c r="I44" s="3"/>
      <c r="J44" s="3"/>
      <c r="K44" s="3"/>
      <c r="L44" s="3"/>
      <c r="M44" s="6"/>
      <c r="N44" s="3" t="s">
        <v>365</v>
      </c>
      <c r="O44" s="20"/>
      <c r="P44" s="7"/>
      <c r="Q44" s="3" t="s">
        <v>21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 ht="21" customHeight="1" x14ac:dyDescent="0.3">
      <c r="A45" s="3">
        <v>44</v>
      </c>
      <c r="B45" s="3" t="s">
        <v>140</v>
      </c>
      <c r="C45" s="3" t="s">
        <v>15</v>
      </c>
      <c r="D45" s="3" t="s">
        <v>23</v>
      </c>
      <c r="E45" s="3" t="s">
        <v>23</v>
      </c>
      <c r="F45" s="3" t="s">
        <v>141</v>
      </c>
      <c r="G45" s="5">
        <v>2.5099999999999998</v>
      </c>
      <c r="H45" s="3" t="s">
        <v>24</v>
      </c>
      <c r="I45" s="3" t="s">
        <v>25</v>
      </c>
      <c r="J45" s="3"/>
      <c r="K45" s="3" t="s">
        <v>20</v>
      </c>
      <c r="L45" s="3" t="s">
        <v>20</v>
      </c>
      <c r="M45" s="6">
        <v>149</v>
      </c>
      <c r="N45" s="3" t="s">
        <v>142</v>
      </c>
      <c r="O45" s="20" t="str">
        <f>HYPERLINK("https://ds-360.jaykar.co.in/ds360/JYK17D2539916/VIDEO/JYK17D2539916.html", "Video 360°")</f>
        <v>Video 360°</v>
      </c>
      <c r="P45" s="7" t="s">
        <v>143</v>
      </c>
      <c r="Q45" s="3" t="s">
        <v>21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 ht="21" customHeight="1" x14ac:dyDescent="0.3">
      <c r="A46" s="3">
        <v>45</v>
      </c>
      <c r="B46" s="3" t="s">
        <v>360</v>
      </c>
      <c r="C46" s="3" t="s">
        <v>15</v>
      </c>
      <c r="D46" s="3" t="s">
        <v>23</v>
      </c>
      <c r="E46" s="3" t="s">
        <v>23</v>
      </c>
      <c r="F46" s="3" t="s">
        <v>361</v>
      </c>
      <c r="G46" s="5">
        <v>2.5099999999999998</v>
      </c>
      <c r="H46" s="3" t="s">
        <v>139</v>
      </c>
      <c r="I46" s="3"/>
      <c r="J46" s="3"/>
      <c r="K46" s="3"/>
      <c r="L46" s="3"/>
      <c r="M46" s="6"/>
      <c r="N46" s="3" t="s">
        <v>366</v>
      </c>
      <c r="O46" s="20"/>
      <c r="P46" s="7"/>
      <c r="Q46" s="3" t="s">
        <v>21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 ht="21" customHeight="1" x14ac:dyDescent="0.3">
      <c r="A47" s="3">
        <v>46</v>
      </c>
      <c r="B47" s="3" t="s">
        <v>144</v>
      </c>
      <c r="C47" s="3" t="s">
        <v>15</v>
      </c>
      <c r="D47" s="3" t="s">
        <v>23</v>
      </c>
      <c r="E47" s="3" t="s">
        <v>23</v>
      </c>
      <c r="F47" s="3" t="s">
        <v>141</v>
      </c>
      <c r="G47" s="5">
        <v>2.13</v>
      </c>
      <c r="H47" s="3" t="s">
        <v>24</v>
      </c>
      <c r="I47" s="3" t="s">
        <v>19</v>
      </c>
      <c r="J47" s="3"/>
      <c r="K47" s="3" t="s">
        <v>20</v>
      </c>
      <c r="L47" s="3" t="s">
        <v>20</v>
      </c>
      <c r="M47" s="6">
        <v>149</v>
      </c>
      <c r="N47" s="3" t="s">
        <v>145</v>
      </c>
      <c r="O47" s="20" t="str">
        <f>HYPERLINK("https://ds-360.jaykar.co.in/ds360/JYK17D2539924/VIDEO/JYK17D2539924.html", "Video 360°")</f>
        <v>Video 360°</v>
      </c>
      <c r="P47" s="7" t="s">
        <v>146</v>
      </c>
      <c r="Q47" s="3" t="s">
        <v>21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 ht="21" customHeight="1" x14ac:dyDescent="0.3">
      <c r="A48" s="3">
        <v>47</v>
      </c>
      <c r="B48" s="3" t="s">
        <v>147</v>
      </c>
      <c r="C48" s="3" t="s">
        <v>15</v>
      </c>
      <c r="D48" s="3" t="s">
        <v>23</v>
      </c>
      <c r="E48" s="3" t="s">
        <v>23</v>
      </c>
      <c r="F48" s="3" t="s">
        <v>148</v>
      </c>
      <c r="G48" s="5">
        <v>2.06</v>
      </c>
      <c r="H48" s="3" t="s">
        <v>24</v>
      </c>
      <c r="I48" s="3" t="s">
        <v>19</v>
      </c>
      <c r="J48" s="3"/>
      <c r="K48" s="3" t="s">
        <v>20</v>
      </c>
      <c r="L48" s="3" t="s">
        <v>20</v>
      </c>
      <c r="M48" s="6">
        <v>159</v>
      </c>
      <c r="N48" s="3" t="s">
        <v>149</v>
      </c>
      <c r="O48" s="20" t="str">
        <f>HYPERLINK("https://ds-360.jaykar.co.in/ds360/JYK17D2539917/VIDEO/JYK17D2539917.html", "Video 360°")</f>
        <v>Video 360°</v>
      </c>
      <c r="P48" s="7" t="s">
        <v>150</v>
      </c>
      <c r="Q48" s="3" t="s">
        <v>21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 ht="21" customHeight="1" x14ac:dyDescent="0.3">
      <c r="A49" s="3">
        <v>48</v>
      </c>
      <c r="B49" s="3" t="s">
        <v>154</v>
      </c>
      <c r="C49" s="3" t="s">
        <v>15</v>
      </c>
      <c r="D49" s="3" t="s">
        <v>23</v>
      </c>
      <c r="E49" s="3" t="s">
        <v>23</v>
      </c>
      <c r="F49" s="3" t="s">
        <v>92</v>
      </c>
      <c r="G49" s="5">
        <v>2.0499999999999998</v>
      </c>
      <c r="H49" s="3" t="s">
        <v>24</v>
      </c>
      <c r="I49" s="3" t="s">
        <v>33</v>
      </c>
      <c r="J49" s="3"/>
      <c r="K49" s="3" t="s">
        <v>20</v>
      </c>
      <c r="L49" s="3" t="s">
        <v>20</v>
      </c>
      <c r="M49" s="6">
        <v>199</v>
      </c>
      <c r="N49" s="3" t="s">
        <v>155</v>
      </c>
      <c r="O49" s="20" t="str">
        <f>HYPERLINK("https://workshop.360view.link/360viewer/360view.html?d=1706251-A194", "Video 360°")</f>
        <v>Video 360°</v>
      </c>
      <c r="P49" s="7" t="s">
        <v>156</v>
      </c>
      <c r="Q49" s="3" t="s">
        <v>21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 ht="21" customHeight="1" x14ac:dyDescent="0.3">
      <c r="A50" s="3">
        <v>49</v>
      </c>
      <c r="B50" s="3" t="s">
        <v>151</v>
      </c>
      <c r="C50" s="3" t="s">
        <v>15</v>
      </c>
      <c r="D50" s="3" t="s">
        <v>23</v>
      </c>
      <c r="E50" s="3" t="s">
        <v>23</v>
      </c>
      <c r="F50" s="3" t="s">
        <v>141</v>
      </c>
      <c r="G50" s="5">
        <v>2.0499999999999998</v>
      </c>
      <c r="H50" s="3" t="s">
        <v>24</v>
      </c>
      <c r="I50" s="3" t="s">
        <v>25</v>
      </c>
      <c r="J50" s="3"/>
      <c r="K50" s="3" t="s">
        <v>20</v>
      </c>
      <c r="L50" s="3" t="s">
        <v>20</v>
      </c>
      <c r="M50" s="6">
        <v>149</v>
      </c>
      <c r="N50" s="3" t="s">
        <v>152</v>
      </c>
      <c r="O50" s="20" t="str">
        <f>HYPERLINK("https://workshop.360view.link/360viewer/360view.html?d=0606254-A106", "Video 360°")</f>
        <v>Video 360°</v>
      </c>
      <c r="P50" s="7" t="s">
        <v>153</v>
      </c>
      <c r="Q50" s="3" t="s">
        <v>21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 ht="21" customHeight="1" x14ac:dyDescent="0.3">
      <c r="A51" s="3">
        <v>50</v>
      </c>
      <c r="B51" s="3" t="s">
        <v>157</v>
      </c>
      <c r="C51" s="3" t="s">
        <v>15</v>
      </c>
      <c r="D51" s="3" t="s">
        <v>23</v>
      </c>
      <c r="E51" s="3" t="s">
        <v>23</v>
      </c>
      <c r="F51" s="3" t="s">
        <v>96</v>
      </c>
      <c r="G51" s="5">
        <v>2.0299999999999998</v>
      </c>
      <c r="H51" s="3" t="s">
        <v>24</v>
      </c>
      <c r="I51" s="3" t="s">
        <v>19</v>
      </c>
      <c r="J51" s="3"/>
      <c r="K51" s="3" t="s">
        <v>20</v>
      </c>
      <c r="L51" s="3" t="s">
        <v>59</v>
      </c>
      <c r="M51" s="6">
        <v>159</v>
      </c>
      <c r="N51" s="3" t="s">
        <v>158</v>
      </c>
      <c r="O51" s="20" t="str">
        <f>HYPERLINK("https://workshop.360view.link/360viewer/360view.html?d=0606251-A103", "Video 360°")</f>
        <v>Video 360°</v>
      </c>
      <c r="P51" s="7" t="s">
        <v>159</v>
      </c>
      <c r="Q51" s="3" t="s">
        <v>21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 ht="21" customHeight="1" x14ac:dyDescent="0.3">
      <c r="A52" s="3">
        <v>51</v>
      </c>
      <c r="B52" s="3" t="s">
        <v>160</v>
      </c>
      <c r="C52" s="3" t="s">
        <v>15</v>
      </c>
      <c r="D52" s="3" t="s">
        <v>23</v>
      </c>
      <c r="E52" s="3" t="s">
        <v>23</v>
      </c>
      <c r="F52" s="3" t="s">
        <v>141</v>
      </c>
      <c r="G52" s="5">
        <v>2.02</v>
      </c>
      <c r="H52" s="3" t="s">
        <v>24</v>
      </c>
      <c r="I52" s="3" t="s">
        <v>25</v>
      </c>
      <c r="J52" s="3"/>
      <c r="K52" s="3" t="s">
        <v>20</v>
      </c>
      <c r="L52" s="3" t="s">
        <v>20</v>
      </c>
      <c r="M52" s="6">
        <v>149</v>
      </c>
      <c r="N52" s="3" t="s">
        <v>161</v>
      </c>
      <c r="O52" s="20" t="str">
        <f>HYPERLINK("https://ds-360.jaykar.co.in/ds360/JYK17D2539914/VIDEO/JYK17D2539914.html", "Video 360°")</f>
        <v>Video 360°</v>
      </c>
      <c r="P52" s="7" t="s">
        <v>162</v>
      </c>
      <c r="Q52" s="3" t="s">
        <v>21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 ht="21" customHeight="1" x14ac:dyDescent="0.3">
      <c r="A53" s="3">
        <v>52</v>
      </c>
      <c r="B53" s="3" t="s">
        <v>345</v>
      </c>
      <c r="C53" s="3" t="s">
        <v>15</v>
      </c>
      <c r="D53" s="3" t="s">
        <v>23</v>
      </c>
      <c r="E53" s="3" t="s">
        <v>23</v>
      </c>
      <c r="F53" s="3" t="s">
        <v>96</v>
      </c>
      <c r="G53" s="5">
        <v>2.02</v>
      </c>
      <c r="H53" s="3" t="s">
        <v>24</v>
      </c>
      <c r="I53" s="3" t="s">
        <v>19</v>
      </c>
      <c r="J53" s="3"/>
      <c r="K53" s="3" t="s">
        <v>20</v>
      </c>
      <c r="L53" s="3" t="s">
        <v>20</v>
      </c>
      <c r="M53" s="6">
        <v>125</v>
      </c>
      <c r="N53" s="3" t="s">
        <v>346</v>
      </c>
      <c r="O53" s="20" t="str">
        <f>HYPERLINK("https://workshop.360view.link/360viewer/360view.html?d=0606256-A108", "Video 360°")</f>
        <v>Video 360°</v>
      </c>
      <c r="P53" s="7" t="s">
        <v>347</v>
      </c>
      <c r="Q53" s="3" t="s">
        <v>21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 ht="21" customHeight="1" x14ac:dyDescent="0.3">
      <c r="A54" s="3">
        <v>53</v>
      </c>
      <c r="B54" s="3" t="s">
        <v>362</v>
      </c>
      <c r="C54" s="3" t="s">
        <v>15</v>
      </c>
      <c r="D54" s="3" t="s">
        <v>23</v>
      </c>
      <c r="E54" s="3" t="s">
        <v>23</v>
      </c>
      <c r="F54" s="3" t="s">
        <v>135</v>
      </c>
      <c r="G54" s="5">
        <v>2.0099999999999998</v>
      </c>
      <c r="H54" s="3" t="s">
        <v>139</v>
      </c>
      <c r="I54" s="3"/>
      <c r="J54" s="3"/>
      <c r="K54" s="3"/>
      <c r="L54" s="3"/>
      <c r="M54" s="6"/>
      <c r="N54" s="3" t="s">
        <v>367</v>
      </c>
      <c r="O54" s="20"/>
      <c r="P54" s="7"/>
      <c r="Q54" s="3" t="s">
        <v>21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 ht="21" customHeight="1" x14ac:dyDescent="0.3">
      <c r="A55" s="3">
        <v>54</v>
      </c>
      <c r="B55" s="3" t="s">
        <v>163</v>
      </c>
      <c r="C55" s="3" t="s">
        <v>15</v>
      </c>
      <c r="D55" s="3" t="s">
        <v>23</v>
      </c>
      <c r="E55" s="3" t="s">
        <v>23</v>
      </c>
      <c r="F55" s="3" t="s">
        <v>32</v>
      </c>
      <c r="G55" s="5">
        <v>2</v>
      </c>
      <c r="H55" s="3" t="s">
        <v>24</v>
      </c>
      <c r="I55" s="3" t="s">
        <v>19</v>
      </c>
      <c r="J55" s="3"/>
      <c r="K55" s="3" t="s">
        <v>20</v>
      </c>
      <c r="L55" s="3" t="s">
        <v>20</v>
      </c>
      <c r="M55" s="6">
        <v>109</v>
      </c>
      <c r="N55" s="3" t="s">
        <v>164</v>
      </c>
      <c r="O55" s="20" t="str">
        <f>HYPERLINK("https://workshop.360view.link/360viewer/360view.html?d=0706258-A212", "Video 360°")</f>
        <v>Video 360°</v>
      </c>
      <c r="P55" s="7" t="s">
        <v>165</v>
      </c>
      <c r="Q55" s="3" t="s">
        <v>21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 ht="21" customHeight="1" x14ac:dyDescent="0.3">
      <c r="A56" s="3">
        <v>55</v>
      </c>
      <c r="B56" s="3" t="s">
        <v>166</v>
      </c>
      <c r="C56" s="3" t="s">
        <v>15</v>
      </c>
      <c r="D56" s="3" t="s">
        <v>23</v>
      </c>
      <c r="E56" s="3" t="s">
        <v>23</v>
      </c>
      <c r="F56" s="3" t="s">
        <v>167</v>
      </c>
      <c r="G56" s="5">
        <v>1.76</v>
      </c>
      <c r="H56" s="3" t="s">
        <v>24</v>
      </c>
      <c r="I56" s="3" t="s">
        <v>25</v>
      </c>
      <c r="J56" s="3"/>
      <c r="K56" s="3" t="s">
        <v>59</v>
      </c>
      <c r="L56" s="3" t="s">
        <v>59</v>
      </c>
      <c r="M56" s="6">
        <v>125</v>
      </c>
      <c r="N56" s="3" t="s">
        <v>168</v>
      </c>
      <c r="O56" s="20" t="str">
        <f>HYPERLINK("https://workshop.360view.link/360viewer/360view.html?d=3005257-A122-PINK", "Video 360°")</f>
        <v>Video 360°</v>
      </c>
      <c r="P56" s="7" t="s">
        <v>169</v>
      </c>
      <c r="Q56" s="3" t="s">
        <v>21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 ht="21" customHeight="1" x14ac:dyDescent="0.3">
      <c r="A57" s="3">
        <v>56</v>
      </c>
      <c r="B57" s="3" t="s">
        <v>170</v>
      </c>
      <c r="C57" s="3" t="s">
        <v>15</v>
      </c>
      <c r="D57" s="3" t="s">
        <v>23</v>
      </c>
      <c r="E57" s="3" t="s">
        <v>23</v>
      </c>
      <c r="F57" s="3" t="s">
        <v>96</v>
      </c>
      <c r="G57" s="5">
        <v>1.53</v>
      </c>
      <c r="H57" s="3" t="s">
        <v>139</v>
      </c>
      <c r="I57" s="3" t="s">
        <v>58</v>
      </c>
      <c r="J57" s="3"/>
      <c r="K57" s="3"/>
      <c r="L57" s="3"/>
      <c r="M57" s="6"/>
      <c r="N57" s="3"/>
      <c r="O57" s="20"/>
      <c r="P57" s="7"/>
      <c r="Q57" s="3" t="s">
        <v>21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 ht="21" customHeight="1" x14ac:dyDescent="0.3">
      <c r="A58" s="3">
        <v>57</v>
      </c>
      <c r="B58" s="3" t="s">
        <v>171</v>
      </c>
      <c r="C58" s="3" t="s">
        <v>15</v>
      </c>
      <c r="D58" s="3" t="s">
        <v>23</v>
      </c>
      <c r="E58" s="3" t="s">
        <v>23</v>
      </c>
      <c r="F58" s="3" t="s">
        <v>54</v>
      </c>
      <c r="G58" s="5">
        <v>1.53</v>
      </c>
      <c r="H58" s="3" t="s">
        <v>24</v>
      </c>
      <c r="I58" s="3" t="s">
        <v>19</v>
      </c>
      <c r="J58" s="3"/>
      <c r="K58" s="3" t="s">
        <v>59</v>
      </c>
      <c r="L58" s="3" t="s">
        <v>59</v>
      </c>
      <c r="M58" s="6">
        <v>125</v>
      </c>
      <c r="N58" s="3" t="s">
        <v>172</v>
      </c>
      <c r="O58" s="20" t="str">
        <f>HYPERLINK("https://workshop.360view.link/360viewer/360view.html?d=0706257-A162", "Video 360°")</f>
        <v>Video 360°</v>
      </c>
      <c r="P58" s="7" t="s">
        <v>173</v>
      </c>
      <c r="Q58" s="3" t="s">
        <v>21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 ht="21" customHeight="1" x14ac:dyDescent="0.3">
      <c r="A59" s="3">
        <v>58</v>
      </c>
      <c r="B59" s="3" t="s">
        <v>177</v>
      </c>
      <c r="C59" s="3" t="s">
        <v>15</v>
      </c>
      <c r="D59" s="3" t="s">
        <v>23</v>
      </c>
      <c r="E59" s="3" t="s">
        <v>23</v>
      </c>
      <c r="F59" s="3" t="s">
        <v>46</v>
      </c>
      <c r="G59" s="5">
        <v>1.5</v>
      </c>
      <c r="H59" s="3" t="s">
        <v>24</v>
      </c>
      <c r="I59" s="3" t="s">
        <v>25</v>
      </c>
      <c r="J59" s="3"/>
      <c r="K59" s="3" t="s">
        <v>20</v>
      </c>
      <c r="L59" s="3" t="s">
        <v>59</v>
      </c>
      <c r="M59" s="6">
        <v>99</v>
      </c>
      <c r="N59" s="3" t="s">
        <v>178</v>
      </c>
      <c r="O59" s="20" t="str">
        <f>HYPERLINK("https://workshop.360view.link/360viewer/360view.html?d=0706254-A214", "Video 360°")</f>
        <v>Video 360°</v>
      </c>
      <c r="P59" s="7" t="s">
        <v>179</v>
      </c>
      <c r="Q59" s="3" t="s">
        <v>21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 ht="21" customHeight="1" x14ac:dyDescent="0.3">
      <c r="A60" s="3">
        <v>59</v>
      </c>
      <c r="B60" s="3" t="s">
        <v>174</v>
      </c>
      <c r="C60" s="3" t="s">
        <v>15</v>
      </c>
      <c r="D60" s="3" t="s">
        <v>23</v>
      </c>
      <c r="E60" s="3" t="s">
        <v>23</v>
      </c>
      <c r="F60" s="3" t="s">
        <v>46</v>
      </c>
      <c r="G60" s="5">
        <v>1.5</v>
      </c>
      <c r="H60" s="3" t="s">
        <v>24</v>
      </c>
      <c r="I60" s="3" t="s">
        <v>25</v>
      </c>
      <c r="J60" s="3"/>
      <c r="K60" s="3" t="s">
        <v>20</v>
      </c>
      <c r="L60" s="3" t="s">
        <v>20</v>
      </c>
      <c r="M60" s="6">
        <v>125</v>
      </c>
      <c r="N60" s="3" t="s">
        <v>175</v>
      </c>
      <c r="O60" s="20" t="str">
        <f>HYPERLINK("https://workshop.360view.link/360viewer/360view.html?d=0706254-A210", "Video 360°")</f>
        <v>Video 360°</v>
      </c>
      <c r="P60" s="7" t="s">
        <v>176</v>
      </c>
      <c r="Q60" s="3" t="s">
        <v>21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 ht="21" customHeight="1" x14ac:dyDescent="0.3">
      <c r="A61" s="3">
        <v>60</v>
      </c>
      <c r="B61" s="3" t="s">
        <v>180</v>
      </c>
      <c r="C61" s="3" t="s">
        <v>15</v>
      </c>
      <c r="D61" s="3" t="s">
        <v>23</v>
      </c>
      <c r="E61" s="3" t="s">
        <v>23</v>
      </c>
      <c r="F61" s="3" t="s">
        <v>96</v>
      </c>
      <c r="G61" s="5">
        <v>1.46</v>
      </c>
      <c r="H61" s="3" t="s">
        <v>139</v>
      </c>
      <c r="I61" s="3" t="s">
        <v>19</v>
      </c>
      <c r="J61" s="3"/>
      <c r="K61" s="3"/>
      <c r="L61" s="3"/>
      <c r="M61" s="6"/>
      <c r="N61" s="3"/>
      <c r="O61" s="20"/>
      <c r="P61" s="7"/>
      <c r="Q61" s="3" t="s">
        <v>21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 ht="21" customHeight="1" x14ac:dyDescent="0.3">
      <c r="A62" s="3">
        <v>61</v>
      </c>
      <c r="B62" s="3" t="s">
        <v>181</v>
      </c>
      <c r="C62" s="3" t="s">
        <v>15</v>
      </c>
      <c r="D62" s="3" t="s">
        <v>23</v>
      </c>
      <c r="E62" s="3" t="s">
        <v>23</v>
      </c>
      <c r="F62" s="3" t="s">
        <v>54</v>
      </c>
      <c r="G62" s="5">
        <v>1.4</v>
      </c>
      <c r="H62" s="3" t="s">
        <v>24</v>
      </c>
      <c r="I62" s="3" t="s">
        <v>33</v>
      </c>
      <c r="J62" s="3"/>
      <c r="K62" s="3" t="s">
        <v>20</v>
      </c>
      <c r="L62" s="3" t="s">
        <v>20</v>
      </c>
      <c r="M62" s="6">
        <v>108</v>
      </c>
      <c r="N62" s="3" t="s">
        <v>182</v>
      </c>
      <c r="O62" s="20" t="str">
        <f>HYPERLINK("https://workshop.360view.link/360viewer/360view.html?d=0706256-A213", "Video 360°")</f>
        <v>Video 360°</v>
      </c>
      <c r="P62" s="7" t="s">
        <v>183</v>
      </c>
      <c r="Q62" s="3" t="s">
        <v>21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 ht="21" customHeight="1" x14ac:dyDescent="0.3">
      <c r="A63" s="3">
        <v>62</v>
      </c>
      <c r="B63" s="3" t="s">
        <v>184</v>
      </c>
      <c r="C63" s="3" t="s">
        <v>15</v>
      </c>
      <c r="D63" s="3" t="s">
        <v>23</v>
      </c>
      <c r="E63" s="3" t="s">
        <v>23</v>
      </c>
      <c r="F63" s="3" t="s">
        <v>54</v>
      </c>
      <c r="G63" s="5">
        <v>1.36</v>
      </c>
      <c r="H63" s="3" t="s">
        <v>24</v>
      </c>
      <c r="I63" s="3" t="s">
        <v>25</v>
      </c>
      <c r="J63" s="3"/>
      <c r="K63" s="3" t="s">
        <v>20</v>
      </c>
      <c r="L63" s="3" t="s">
        <v>20</v>
      </c>
      <c r="M63" s="6">
        <v>108</v>
      </c>
      <c r="N63" s="3" t="s">
        <v>185</v>
      </c>
      <c r="O63" s="20" t="str">
        <f>HYPERLINK("https://workshop.360view.link/360viewer/360view.html?d=0706251-A206", "Video 360°")</f>
        <v>Video 360°</v>
      </c>
      <c r="P63" s="7" t="s">
        <v>186</v>
      </c>
      <c r="Q63" s="3" t="s">
        <v>21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 ht="21" customHeight="1" x14ac:dyDescent="0.3">
      <c r="A64" s="3">
        <v>63</v>
      </c>
      <c r="B64" s="3" t="s">
        <v>187</v>
      </c>
      <c r="C64" s="3" t="s">
        <v>15</v>
      </c>
      <c r="D64" s="3" t="s">
        <v>23</v>
      </c>
      <c r="E64" s="3" t="s">
        <v>23</v>
      </c>
      <c r="F64" s="3" t="s">
        <v>54</v>
      </c>
      <c r="G64" s="5">
        <v>1.29</v>
      </c>
      <c r="H64" s="3" t="s">
        <v>24</v>
      </c>
      <c r="I64" s="3" t="s">
        <v>25</v>
      </c>
      <c r="J64" s="3"/>
      <c r="K64" s="3" t="s">
        <v>20</v>
      </c>
      <c r="L64" s="3" t="s">
        <v>20</v>
      </c>
      <c r="M64" s="6">
        <v>108</v>
      </c>
      <c r="N64" s="3" t="s">
        <v>188</v>
      </c>
      <c r="O64" s="20" t="str">
        <f>HYPERLINK("https://workshop.360view.link/360viewer/360view.html?d=0706255-A209", "Video 360°")</f>
        <v>Video 360°</v>
      </c>
      <c r="P64" s="7" t="s">
        <v>189</v>
      </c>
      <c r="Q64" s="3" t="s">
        <v>21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1:101" ht="21" customHeight="1" x14ac:dyDescent="0.3">
      <c r="A65" s="3">
        <v>64</v>
      </c>
      <c r="B65" s="3" t="s">
        <v>190</v>
      </c>
      <c r="C65" s="3" t="s">
        <v>15</v>
      </c>
      <c r="D65" s="3" t="s">
        <v>23</v>
      </c>
      <c r="E65" s="3" t="s">
        <v>23</v>
      </c>
      <c r="F65" s="3" t="s">
        <v>54</v>
      </c>
      <c r="G65" s="5">
        <v>1.26</v>
      </c>
      <c r="H65" s="3" t="s">
        <v>24</v>
      </c>
      <c r="I65" s="3" t="s">
        <v>25</v>
      </c>
      <c r="J65" s="3"/>
      <c r="K65" s="3" t="s">
        <v>59</v>
      </c>
      <c r="L65" s="3" t="s">
        <v>59</v>
      </c>
      <c r="M65" s="6">
        <v>108</v>
      </c>
      <c r="N65" s="3" t="s">
        <v>191</v>
      </c>
      <c r="O65" s="20" t="str">
        <f>HYPERLINK("https://workshop.360view.link/360viewer/360view.html?d=3005254-A125-PINK", "Video 360°")</f>
        <v>Video 360°</v>
      </c>
      <c r="P65" s="7" t="s">
        <v>192</v>
      </c>
      <c r="Q65" s="3" t="s">
        <v>21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1:101" ht="21" customHeight="1" x14ac:dyDescent="0.3">
      <c r="A66" s="3">
        <v>65</v>
      </c>
      <c r="B66" s="3" t="s">
        <v>193</v>
      </c>
      <c r="C66" s="3" t="s">
        <v>15</v>
      </c>
      <c r="D66" s="3" t="s">
        <v>23</v>
      </c>
      <c r="E66" s="3" t="s">
        <v>23</v>
      </c>
      <c r="F66" s="3" t="s">
        <v>167</v>
      </c>
      <c r="G66" s="5">
        <v>1.23</v>
      </c>
      <c r="H66" s="3" t="s">
        <v>24</v>
      </c>
      <c r="I66" s="3" t="s">
        <v>25</v>
      </c>
      <c r="J66" s="3" t="s">
        <v>20</v>
      </c>
      <c r="K66" s="3" t="s">
        <v>20</v>
      </c>
      <c r="L66" s="3" t="s">
        <v>20</v>
      </c>
      <c r="M66" s="6">
        <v>108</v>
      </c>
      <c r="N66" s="3" t="s">
        <v>194</v>
      </c>
      <c r="O66" s="20" t="str">
        <f>HYPERLINK("https://workshop.360view.link/360viewer/360view.html?d=0706251-A211", "Video 360°")</f>
        <v>Video 360°</v>
      </c>
      <c r="P66" s="7" t="s">
        <v>195</v>
      </c>
      <c r="Q66" s="3" t="s">
        <v>21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1:101" ht="21" customHeight="1" x14ac:dyDescent="0.3">
      <c r="A67" s="3">
        <v>66</v>
      </c>
      <c r="B67" s="3" t="s">
        <v>363</v>
      </c>
      <c r="C67" s="3" t="s">
        <v>15</v>
      </c>
      <c r="D67" s="3" t="s">
        <v>23</v>
      </c>
      <c r="E67" s="3" t="s">
        <v>23</v>
      </c>
      <c r="F67" s="3" t="s">
        <v>135</v>
      </c>
      <c r="G67" s="5">
        <v>1.1399999999999999</v>
      </c>
      <c r="H67" s="3" t="s">
        <v>139</v>
      </c>
      <c r="I67" s="3"/>
      <c r="J67" s="3"/>
      <c r="K67" s="3"/>
      <c r="L67" s="3"/>
      <c r="M67" s="6"/>
      <c r="N67" s="3" t="s">
        <v>368</v>
      </c>
      <c r="O67" s="20"/>
      <c r="P67" s="7"/>
      <c r="Q67" s="3" t="s">
        <v>21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1:101" ht="21" customHeight="1" x14ac:dyDescent="0.3">
      <c r="A68" s="3">
        <v>67</v>
      </c>
      <c r="B68" s="3" t="s">
        <v>199</v>
      </c>
      <c r="C68" s="3" t="s">
        <v>15</v>
      </c>
      <c r="D68" s="3" t="s">
        <v>23</v>
      </c>
      <c r="E68" s="3" t="s">
        <v>23</v>
      </c>
      <c r="F68" s="3" t="s">
        <v>167</v>
      </c>
      <c r="G68" s="5">
        <v>1.1299999999999999</v>
      </c>
      <c r="H68" s="3" t="s">
        <v>24</v>
      </c>
      <c r="I68" s="3" t="s">
        <v>19</v>
      </c>
      <c r="J68" s="3"/>
      <c r="K68" s="3" t="s">
        <v>20</v>
      </c>
      <c r="L68" s="3" t="s">
        <v>59</v>
      </c>
      <c r="M68" s="6">
        <v>108</v>
      </c>
      <c r="N68" s="3" t="s">
        <v>200</v>
      </c>
      <c r="O68" s="20" t="str">
        <f>HYPERLINK("https://workshop.360view.link/360viewer/360view.html?d=0706251-A109", "Video 360°")</f>
        <v>Video 360°</v>
      </c>
      <c r="P68" s="7" t="s">
        <v>201</v>
      </c>
      <c r="Q68" s="3" t="s">
        <v>21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1:101" ht="21" customHeight="1" x14ac:dyDescent="0.3">
      <c r="A69" s="3">
        <v>68</v>
      </c>
      <c r="B69" s="3" t="s">
        <v>196</v>
      </c>
      <c r="C69" s="3" t="s">
        <v>15</v>
      </c>
      <c r="D69" s="3" t="s">
        <v>23</v>
      </c>
      <c r="E69" s="3" t="s">
        <v>23</v>
      </c>
      <c r="F69" s="3" t="s">
        <v>135</v>
      </c>
      <c r="G69" s="5">
        <v>1.1299999999999999</v>
      </c>
      <c r="H69" s="3" t="s">
        <v>24</v>
      </c>
      <c r="I69" s="3" t="s">
        <v>25</v>
      </c>
      <c r="J69" s="3"/>
      <c r="K69" s="3" t="s">
        <v>59</v>
      </c>
      <c r="L69" s="3" t="s">
        <v>59</v>
      </c>
      <c r="M69" s="6">
        <v>108</v>
      </c>
      <c r="N69" s="3" t="s">
        <v>197</v>
      </c>
      <c r="O69" s="20" t="str">
        <f>HYPERLINK("https://view.varnivideo.com/video.html?d=PI-32", "Video 360°")</f>
        <v>Video 360°</v>
      </c>
      <c r="P69" s="7" t="s">
        <v>198</v>
      </c>
      <c r="Q69" s="3" t="s">
        <v>21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1:101" ht="21" customHeight="1" x14ac:dyDescent="0.3">
      <c r="A70" s="3">
        <v>69</v>
      </c>
      <c r="B70" s="3" t="s">
        <v>202</v>
      </c>
      <c r="C70" s="3" t="s">
        <v>15</v>
      </c>
      <c r="D70" s="3" t="s">
        <v>23</v>
      </c>
      <c r="E70" s="3" t="s">
        <v>23</v>
      </c>
      <c r="F70" s="3" t="s">
        <v>96</v>
      </c>
      <c r="G70" s="5">
        <v>1.1100000000000001</v>
      </c>
      <c r="H70" s="3" t="s">
        <v>203</v>
      </c>
      <c r="I70" s="3" t="s">
        <v>25</v>
      </c>
      <c r="J70" s="3"/>
      <c r="K70" s="3" t="s">
        <v>20</v>
      </c>
      <c r="L70" s="3" t="s">
        <v>20</v>
      </c>
      <c r="M70" s="6">
        <v>175</v>
      </c>
      <c r="N70" s="3" t="s">
        <v>204</v>
      </c>
      <c r="O70" s="20" t="str">
        <f>HYPERLINK("https://workshop.360view.link/360viewer/360view.html?d=0406253-A77-RED", "Video 360°")</f>
        <v>Video 360°</v>
      </c>
      <c r="P70" s="7" t="s">
        <v>205</v>
      </c>
      <c r="Q70" s="3" t="s">
        <v>21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1:101" ht="21" customHeight="1" x14ac:dyDescent="0.3">
      <c r="A71" s="3">
        <v>70</v>
      </c>
      <c r="B71" s="3" t="s">
        <v>206</v>
      </c>
      <c r="C71" s="3" t="s">
        <v>15</v>
      </c>
      <c r="D71" s="3" t="s">
        <v>23</v>
      </c>
      <c r="E71" s="3" t="s">
        <v>23</v>
      </c>
      <c r="F71" s="3" t="s">
        <v>46</v>
      </c>
      <c r="G71" s="5">
        <v>1.08</v>
      </c>
      <c r="H71" s="3" t="s">
        <v>24</v>
      </c>
      <c r="I71" s="3" t="s">
        <v>25</v>
      </c>
      <c r="J71" s="3"/>
      <c r="K71" s="3" t="s">
        <v>20</v>
      </c>
      <c r="L71" s="3" t="s">
        <v>20</v>
      </c>
      <c r="M71" s="6">
        <v>108</v>
      </c>
      <c r="N71" s="3" t="s">
        <v>207</v>
      </c>
      <c r="O71" s="20" t="str">
        <f>HYPERLINK("https://workshop.360view.link/360viewer/360view.html?d=0706254-A215", "Video 360°")</f>
        <v>Video 360°</v>
      </c>
      <c r="P71" s="7" t="s">
        <v>208</v>
      </c>
      <c r="Q71" s="3" t="s">
        <v>21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1:101" ht="21" customHeight="1" x14ac:dyDescent="0.3">
      <c r="A72" s="3">
        <v>71</v>
      </c>
      <c r="B72" s="3" t="s">
        <v>209</v>
      </c>
      <c r="C72" s="3" t="s">
        <v>15</v>
      </c>
      <c r="D72" s="3" t="s">
        <v>23</v>
      </c>
      <c r="E72" s="3" t="s">
        <v>23</v>
      </c>
      <c r="F72" s="3" t="s">
        <v>167</v>
      </c>
      <c r="G72" s="5">
        <v>1.08</v>
      </c>
      <c r="H72" s="3" t="s">
        <v>24</v>
      </c>
      <c r="I72" s="3" t="s">
        <v>19</v>
      </c>
      <c r="J72" s="3"/>
      <c r="K72" s="3" t="s">
        <v>20</v>
      </c>
      <c r="L72" s="3" t="s">
        <v>59</v>
      </c>
      <c r="M72" s="6">
        <v>108</v>
      </c>
      <c r="N72" s="3" t="s">
        <v>210</v>
      </c>
      <c r="O72" s="20" t="str">
        <f>HYPERLINK("https://workshop.360view.link/360viewer/360view.html?d=0706250-A110", "Video 360°")</f>
        <v>Video 360°</v>
      </c>
      <c r="P72" s="7" t="s">
        <v>211</v>
      </c>
      <c r="Q72" s="3" t="s">
        <v>21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1:101" ht="21" customHeight="1" x14ac:dyDescent="0.3">
      <c r="A73" s="3">
        <v>72</v>
      </c>
      <c r="B73" s="3" t="s">
        <v>212</v>
      </c>
      <c r="C73" s="3" t="s">
        <v>15</v>
      </c>
      <c r="D73" s="3" t="s">
        <v>23</v>
      </c>
      <c r="E73" s="3" t="s">
        <v>23</v>
      </c>
      <c r="F73" s="3" t="s">
        <v>167</v>
      </c>
      <c r="G73" s="5">
        <v>1.07</v>
      </c>
      <c r="H73" s="3" t="s">
        <v>139</v>
      </c>
      <c r="I73" s="3"/>
      <c r="J73" s="3"/>
      <c r="K73" s="3"/>
      <c r="L73" s="3"/>
      <c r="M73" s="6"/>
      <c r="N73" s="3"/>
      <c r="O73" s="20"/>
      <c r="P73" s="7"/>
      <c r="Q73" s="3" t="s">
        <v>21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1:101" ht="21" customHeight="1" x14ac:dyDescent="0.3">
      <c r="A74" s="3">
        <v>73</v>
      </c>
      <c r="B74" s="8" t="s">
        <v>213</v>
      </c>
      <c r="C74" s="3" t="s">
        <v>15</v>
      </c>
      <c r="D74" s="3" t="s">
        <v>23</v>
      </c>
      <c r="E74" s="3" t="s">
        <v>23</v>
      </c>
      <c r="F74" s="3" t="s">
        <v>135</v>
      </c>
      <c r="G74" s="5">
        <v>1.06</v>
      </c>
      <c r="H74" s="3" t="s">
        <v>24</v>
      </c>
      <c r="I74" s="3" t="s">
        <v>25</v>
      </c>
      <c r="J74" s="3"/>
      <c r="K74" s="3" t="s">
        <v>20</v>
      </c>
      <c r="L74" s="3" t="s">
        <v>20</v>
      </c>
      <c r="M74" s="6">
        <v>108</v>
      </c>
      <c r="N74" s="3" t="s">
        <v>214</v>
      </c>
      <c r="O74" s="20" t="str">
        <f>HYPERLINK("https://workshop.360view.link/360viewer/360view.html?d=0706251-A208", "Video 360°")</f>
        <v>Video 360°</v>
      </c>
      <c r="P74" s="7" t="s">
        <v>215</v>
      </c>
      <c r="Q74" s="3" t="s">
        <v>21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1:101" ht="21" customHeight="1" x14ac:dyDescent="0.3">
      <c r="A75" s="3">
        <v>74</v>
      </c>
      <c r="B75" s="3" t="s">
        <v>216</v>
      </c>
      <c r="C75" s="3" t="s">
        <v>15</v>
      </c>
      <c r="D75" s="3" t="s">
        <v>23</v>
      </c>
      <c r="E75" s="3" t="s">
        <v>23</v>
      </c>
      <c r="F75" s="3" t="s">
        <v>167</v>
      </c>
      <c r="G75" s="5">
        <v>1.05</v>
      </c>
      <c r="H75" s="3" t="s">
        <v>24</v>
      </c>
      <c r="I75" s="3" t="s">
        <v>19</v>
      </c>
      <c r="J75" s="3" t="s">
        <v>20</v>
      </c>
      <c r="K75" s="3" t="s">
        <v>20</v>
      </c>
      <c r="L75" s="3" t="s">
        <v>20</v>
      </c>
      <c r="M75" s="6">
        <v>108</v>
      </c>
      <c r="N75" s="3" t="s">
        <v>217</v>
      </c>
      <c r="O75" s="20" t="str">
        <f>HYPERLINK("https://workshop.360view.link/360viewer/360view.html?d=0906256-A111", "Video 360°")</f>
        <v>Video 360°</v>
      </c>
      <c r="P75" s="7" t="s">
        <v>218</v>
      </c>
      <c r="Q75" s="3" t="s">
        <v>21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1:101" ht="21" customHeight="1" x14ac:dyDescent="0.3">
      <c r="A76" s="3">
        <v>75</v>
      </c>
      <c r="B76" s="3" t="s">
        <v>219</v>
      </c>
      <c r="C76" s="3" t="s">
        <v>15</v>
      </c>
      <c r="D76" s="3" t="s">
        <v>23</v>
      </c>
      <c r="E76" s="3" t="s">
        <v>23</v>
      </c>
      <c r="F76" s="3" t="s">
        <v>54</v>
      </c>
      <c r="G76" s="5">
        <v>1.05</v>
      </c>
      <c r="H76" s="3" t="s">
        <v>24</v>
      </c>
      <c r="I76" s="3" t="s">
        <v>25</v>
      </c>
      <c r="J76" s="3"/>
      <c r="K76" s="3" t="s">
        <v>59</v>
      </c>
      <c r="L76" s="3" t="s">
        <v>59</v>
      </c>
      <c r="M76" s="6">
        <v>108</v>
      </c>
      <c r="N76" s="3" t="s">
        <v>220</v>
      </c>
      <c r="O76" s="20" t="str">
        <f>HYPERLINK("https://workshop.360view.link/360viewer/360view.html?d=3005252-A123-PINK", "Video 360°")</f>
        <v>Video 360°</v>
      </c>
      <c r="P76" s="7" t="s">
        <v>221</v>
      </c>
      <c r="Q76" s="3" t="s">
        <v>21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  <row r="77" spans="1:101" ht="21" customHeight="1" x14ac:dyDescent="0.3">
      <c r="A77" s="3">
        <v>76</v>
      </c>
      <c r="B77" s="3" t="s">
        <v>364</v>
      </c>
      <c r="C77" s="3" t="s">
        <v>15</v>
      </c>
      <c r="D77" s="3" t="s">
        <v>23</v>
      </c>
      <c r="E77" s="3" t="s">
        <v>23</v>
      </c>
      <c r="F77" s="3" t="s">
        <v>32</v>
      </c>
      <c r="G77" s="5">
        <v>1.04</v>
      </c>
      <c r="H77" s="3" t="s">
        <v>139</v>
      </c>
      <c r="I77" s="3"/>
      <c r="J77" s="3"/>
      <c r="K77" s="3"/>
      <c r="L77" s="3"/>
      <c r="M77" s="6"/>
      <c r="N77" s="3" t="s">
        <v>369</v>
      </c>
      <c r="O77" s="20"/>
      <c r="P77" s="7"/>
      <c r="Q77" s="3" t="s">
        <v>21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</row>
    <row r="78" spans="1:101" ht="21" customHeight="1" x14ac:dyDescent="0.3">
      <c r="A78" s="3">
        <v>77</v>
      </c>
      <c r="B78" s="3" t="s">
        <v>222</v>
      </c>
      <c r="C78" s="3" t="s">
        <v>15</v>
      </c>
      <c r="D78" s="3" t="s">
        <v>23</v>
      </c>
      <c r="E78" s="3" t="s">
        <v>23</v>
      </c>
      <c r="F78" s="3" t="s">
        <v>167</v>
      </c>
      <c r="G78" s="5">
        <v>1.03</v>
      </c>
      <c r="H78" s="3" t="s">
        <v>24</v>
      </c>
      <c r="I78" s="3" t="s">
        <v>19</v>
      </c>
      <c r="J78" s="3" t="s">
        <v>20</v>
      </c>
      <c r="K78" s="3" t="s">
        <v>20</v>
      </c>
      <c r="L78" s="3" t="s">
        <v>59</v>
      </c>
      <c r="M78" s="6">
        <v>108</v>
      </c>
      <c r="N78" s="3" t="s">
        <v>223</v>
      </c>
      <c r="O78" s="20" t="str">
        <f>HYPERLINK("https://workshop.360view.link/360viewer/360view.html?d=0906252-A112", "Video 360°")</f>
        <v>Video 360°</v>
      </c>
      <c r="P78" s="7" t="s">
        <v>224</v>
      </c>
      <c r="Q78" s="3" t="s">
        <v>21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</row>
    <row r="79" spans="1:101" ht="21" customHeight="1" x14ac:dyDescent="0.3">
      <c r="A79" s="3">
        <v>78</v>
      </c>
      <c r="B79" s="3" t="s">
        <v>231</v>
      </c>
      <c r="C79" s="3" t="s">
        <v>15</v>
      </c>
      <c r="D79" s="3" t="s">
        <v>23</v>
      </c>
      <c r="E79" s="3" t="s">
        <v>23</v>
      </c>
      <c r="F79" s="3" t="s">
        <v>167</v>
      </c>
      <c r="G79" s="5">
        <v>1.02</v>
      </c>
      <c r="H79" s="3" t="s">
        <v>24</v>
      </c>
      <c r="I79" s="3" t="s">
        <v>25</v>
      </c>
      <c r="J79" s="3" t="s">
        <v>20</v>
      </c>
      <c r="K79" s="3" t="s">
        <v>20</v>
      </c>
      <c r="L79" s="3" t="s">
        <v>59</v>
      </c>
      <c r="M79" s="6"/>
      <c r="N79" s="3" t="s">
        <v>232</v>
      </c>
      <c r="O79" s="20"/>
      <c r="P79" s="7"/>
      <c r="Q79" s="3" t="s">
        <v>21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</row>
    <row r="80" spans="1:101" ht="21" customHeight="1" x14ac:dyDescent="0.3">
      <c r="A80" s="3">
        <v>79</v>
      </c>
      <c r="B80" s="3" t="s">
        <v>225</v>
      </c>
      <c r="C80" s="3" t="s">
        <v>15</v>
      </c>
      <c r="D80" s="3" t="s">
        <v>23</v>
      </c>
      <c r="E80" s="3" t="s">
        <v>23</v>
      </c>
      <c r="F80" s="3" t="s">
        <v>32</v>
      </c>
      <c r="G80" s="5">
        <v>1.02</v>
      </c>
      <c r="H80" s="3" t="s">
        <v>24</v>
      </c>
      <c r="I80" s="3" t="s">
        <v>25</v>
      </c>
      <c r="J80" s="3"/>
      <c r="K80" s="3" t="s">
        <v>20</v>
      </c>
      <c r="L80" s="3" t="s">
        <v>59</v>
      </c>
      <c r="M80" s="6">
        <v>108</v>
      </c>
      <c r="N80" s="3" t="s">
        <v>226</v>
      </c>
      <c r="O80" s="20" t="str">
        <f>HYPERLINK("https://workshop.360view.link/360viewer/360view.html?d=0706254-A220", "Video 360°")</f>
        <v>Video 360°</v>
      </c>
      <c r="P80" s="7" t="s">
        <v>227</v>
      </c>
      <c r="Q80" s="3" t="s">
        <v>21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</row>
    <row r="81" spans="1:101" ht="21" customHeight="1" x14ac:dyDescent="0.3">
      <c r="A81" s="3">
        <v>80</v>
      </c>
      <c r="B81" s="3" t="s">
        <v>233</v>
      </c>
      <c r="C81" s="3" t="s">
        <v>15</v>
      </c>
      <c r="D81" s="3" t="s">
        <v>23</v>
      </c>
      <c r="E81" s="3" t="s">
        <v>23</v>
      </c>
      <c r="F81" s="3" t="s">
        <v>234</v>
      </c>
      <c r="G81" s="5">
        <v>1.02</v>
      </c>
      <c r="H81" s="3" t="s">
        <v>18</v>
      </c>
      <c r="I81" s="3" t="s">
        <v>33</v>
      </c>
      <c r="J81" s="3"/>
      <c r="K81" s="3" t="s">
        <v>20</v>
      </c>
      <c r="L81" s="3" t="s">
        <v>20</v>
      </c>
      <c r="M81" s="6">
        <v>108</v>
      </c>
      <c r="N81" s="3" t="s">
        <v>235</v>
      </c>
      <c r="O81" s="20" t="str">
        <f>HYPERLINK("https://workshop.360view.link/360viewer/360view.html?d=0706256-A217", "Video 360°")</f>
        <v>Video 360°</v>
      </c>
      <c r="P81" s="7" t="s">
        <v>236</v>
      </c>
      <c r="Q81" s="3" t="s">
        <v>21</v>
      </c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</row>
    <row r="82" spans="1:101" ht="21" customHeight="1" x14ac:dyDescent="0.3">
      <c r="A82" s="3">
        <v>81</v>
      </c>
      <c r="B82" s="3" t="s">
        <v>228</v>
      </c>
      <c r="C82" s="3" t="s">
        <v>15</v>
      </c>
      <c r="D82" s="3" t="s">
        <v>23</v>
      </c>
      <c r="E82" s="3" t="s">
        <v>23</v>
      </c>
      <c r="F82" s="3" t="s">
        <v>167</v>
      </c>
      <c r="G82" s="5">
        <v>1.02</v>
      </c>
      <c r="H82" s="3" t="s">
        <v>24</v>
      </c>
      <c r="I82" s="3" t="s">
        <v>19</v>
      </c>
      <c r="J82" s="3" t="s">
        <v>20</v>
      </c>
      <c r="K82" s="3" t="s">
        <v>59</v>
      </c>
      <c r="L82" s="3" t="s">
        <v>59</v>
      </c>
      <c r="M82" s="6">
        <v>108</v>
      </c>
      <c r="N82" s="3" t="s">
        <v>229</v>
      </c>
      <c r="O82" s="20" t="str">
        <f>HYPERLINK("https://workshop.360view.link/360viewer/360view.html?d=1706253-A120", "Video 360°")</f>
        <v>Video 360°</v>
      </c>
      <c r="P82" s="7" t="s">
        <v>230</v>
      </c>
      <c r="Q82" s="3" t="s">
        <v>21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</row>
    <row r="83" spans="1:101" ht="21" customHeight="1" x14ac:dyDescent="0.3">
      <c r="A83" s="3">
        <v>82</v>
      </c>
      <c r="B83" s="3" t="s">
        <v>237</v>
      </c>
      <c r="C83" s="3" t="s">
        <v>15</v>
      </c>
      <c r="D83" s="3" t="s">
        <v>23</v>
      </c>
      <c r="E83" s="3" t="s">
        <v>23</v>
      </c>
      <c r="F83" s="3" t="s">
        <v>141</v>
      </c>
      <c r="G83" s="5">
        <v>1.01</v>
      </c>
      <c r="H83" s="3" t="s">
        <v>24</v>
      </c>
      <c r="I83" s="3" t="s">
        <v>58</v>
      </c>
      <c r="J83" s="3"/>
      <c r="K83" s="3" t="s">
        <v>59</v>
      </c>
      <c r="L83" s="3" t="s">
        <v>59</v>
      </c>
      <c r="M83" s="6">
        <v>108</v>
      </c>
      <c r="N83" s="3" t="s">
        <v>238</v>
      </c>
      <c r="O83" s="20" t="str">
        <f>HYPERLINK("https://workshop.360view.link/360viewer/360view.html?d=1706255-A127", "Video 360°")</f>
        <v>Video 360°</v>
      </c>
      <c r="P83" s="7" t="s">
        <v>239</v>
      </c>
      <c r="Q83" s="3" t="s">
        <v>21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</row>
    <row r="84" spans="1:101" ht="21" customHeight="1" x14ac:dyDescent="0.3">
      <c r="A84" s="3">
        <v>83</v>
      </c>
      <c r="B84" s="3" t="s">
        <v>240</v>
      </c>
      <c r="C84" s="3" t="s">
        <v>15</v>
      </c>
      <c r="D84" s="3" t="s">
        <v>23</v>
      </c>
      <c r="E84" s="3" t="s">
        <v>23</v>
      </c>
      <c r="F84" s="3" t="s">
        <v>167</v>
      </c>
      <c r="G84" s="5">
        <v>1.01</v>
      </c>
      <c r="H84" s="3" t="s">
        <v>24</v>
      </c>
      <c r="I84" s="3" t="s">
        <v>19</v>
      </c>
      <c r="J84" s="3" t="s">
        <v>20</v>
      </c>
      <c r="K84" s="3" t="s">
        <v>20</v>
      </c>
      <c r="L84" s="3" t="s">
        <v>20</v>
      </c>
      <c r="M84" s="6">
        <v>149</v>
      </c>
      <c r="N84" s="3" t="s">
        <v>241</v>
      </c>
      <c r="O84" s="20" t="str">
        <f>HYPERLINK("https://workshop.360view.link/360viewer/360view.html?d=0706251-A223", "Video 360°")</f>
        <v>Video 360°</v>
      </c>
      <c r="P84" s="7" t="s">
        <v>242</v>
      </c>
      <c r="Q84" s="3" t="s">
        <v>21</v>
      </c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</row>
    <row r="85" spans="1:101" ht="21" customHeight="1" x14ac:dyDescent="0.3">
      <c r="A85" s="3">
        <v>84</v>
      </c>
      <c r="B85" s="8" t="s">
        <v>243</v>
      </c>
      <c r="C85" s="3" t="s">
        <v>15</v>
      </c>
      <c r="D85" s="3" t="s">
        <v>23</v>
      </c>
      <c r="E85" s="3" t="s">
        <v>23</v>
      </c>
      <c r="F85" s="3" t="s">
        <v>46</v>
      </c>
      <c r="G85" s="5">
        <v>1.01</v>
      </c>
      <c r="H85" s="3" t="s">
        <v>24</v>
      </c>
      <c r="I85" s="3" t="s">
        <v>19</v>
      </c>
      <c r="J85" s="3"/>
      <c r="K85" s="3"/>
      <c r="L85" s="3"/>
      <c r="M85" s="6"/>
      <c r="N85" s="3"/>
      <c r="O85" s="20"/>
      <c r="P85" s="7"/>
      <c r="Q85" s="3" t="s">
        <v>21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</row>
    <row r="86" spans="1:101" ht="21" customHeight="1" x14ac:dyDescent="0.3">
      <c r="A86" s="3">
        <v>85</v>
      </c>
      <c r="B86" s="3" t="s">
        <v>244</v>
      </c>
      <c r="C86" s="3" t="s">
        <v>15</v>
      </c>
      <c r="D86" s="3" t="s">
        <v>23</v>
      </c>
      <c r="E86" s="3" t="s">
        <v>23</v>
      </c>
      <c r="F86" s="3" t="s">
        <v>54</v>
      </c>
      <c r="G86" s="5">
        <v>1</v>
      </c>
      <c r="H86" s="3" t="s">
        <v>24</v>
      </c>
      <c r="I86" s="3" t="s">
        <v>19</v>
      </c>
      <c r="J86" s="3"/>
      <c r="K86" s="3" t="s">
        <v>59</v>
      </c>
      <c r="L86" s="3" t="s">
        <v>59</v>
      </c>
      <c r="M86" s="6">
        <v>108</v>
      </c>
      <c r="N86" s="3" t="s">
        <v>245</v>
      </c>
      <c r="O86" s="20" t="str">
        <f>HYPERLINK("https://workshop.360view.link/360viewer/360view.html?d=1706254-A124", "Video 360°")</f>
        <v>Video 360°</v>
      </c>
      <c r="P86" s="7" t="s">
        <v>246</v>
      </c>
      <c r="Q86" s="3" t="s">
        <v>21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</row>
    <row r="87" spans="1:101" ht="21" customHeight="1" x14ac:dyDescent="0.3">
      <c r="A87" s="3">
        <v>86</v>
      </c>
      <c r="B87" s="3" t="s">
        <v>272</v>
      </c>
      <c r="C87" s="3" t="s">
        <v>15</v>
      </c>
      <c r="D87" s="3" t="s">
        <v>23</v>
      </c>
      <c r="E87" s="3" t="s">
        <v>23</v>
      </c>
      <c r="F87" s="3" t="s">
        <v>135</v>
      </c>
      <c r="G87" s="5">
        <v>1</v>
      </c>
      <c r="H87" s="3" t="s">
        <v>24</v>
      </c>
      <c r="I87" s="3" t="s">
        <v>25</v>
      </c>
      <c r="J87" s="3"/>
      <c r="K87" s="3" t="s">
        <v>59</v>
      </c>
      <c r="L87" s="3" t="s">
        <v>20</v>
      </c>
      <c r="M87" s="6">
        <v>108</v>
      </c>
      <c r="N87" s="3" t="s">
        <v>273</v>
      </c>
      <c r="O87" s="20" t="str">
        <f>HYPERLINK("https://workshop.360view.link/360viewer/360view.html?d=0706254-A218", "Video 360°")</f>
        <v>Video 360°</v>
      </c>
      <c r="P87" s="7" t="s">
        <v>274</v>
      </c>
      <c r="Q87" s="3" t="s">
        <v>21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</row>
    <row r="88" spans="1:101" ht="21" customHeight="1" x14ac:dyDescent="0.3">
      <c r="A88" s="3">
        <v>87</v>
      </c>
      <c r="B88" s="3" t="s">
        <v>257</v>
      </c>
      <c r="C88" s="3" t="s">
        <v>15</v>
      </c>
      <c r="D88" s="3" t="s">
        <v>23</v>
      </c>
      <c r="E88" s="3" t="s">
        <v>23</v>
      </c>
      <c r="F88" s="3" t="s">
        <v>46</v>
      </c>
      <c r="G88" s="5">
        <v>1</v>
      </c>
      <c r="H88" s="3" t="s">
        <v>24</v>
      </c>
      <c r="I88" s="3" t="s">
        <v>25</v>
      </c>
      <c r="J88" s="3"/>
      <c r="K88" s="3" t="s">
        <v>20</v>
      </c>
      <c r="L88" s="3" t="s">
        <v>59</v>
      </c>
      <c r="M88" s="6">
        <v>108</v>
      </c>
      <c r="N88" s="3" t="s">
        <v>258</v>
      </c>
      <c r="O88" s="20" t="str">
        <f>HYPERLINK("https://workshop.360view.link/360viewer/360view.html?d=0706256-A207", "Video 360°")</f>
        <v>Video 360°</v>
      </c>
      <c r="P88" s="7" t="s">
        <v>259</v>
      </c>
      <c r="Q88" s="3" t="s">
        <v>21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</row>
    <row r="89" spans="1:101" ht="21" customHeight="1" x14ac:dyDescent="0.3">
      <c r="A89" s="3">
        <v>88</v>
      </c>
      <c r="B89" s="3" t="s">
        <v>266</v>
      </c>
      <c r="C89" s="3" t="s">
        <v>15</v>
      </c>
      <c r="D89" s="3" t="s">
        <v>23</v>
      </c>
      <c r="E89" s="3" t="s">
        <v>23</v>
      </c>
      <c r="F89" s="3" t="s">
        <v>46</v>
      </c>
      <c r="G89" s="5">
        <v>1</v>
      </c>
      <c r="H89" s="3" t="s">
        <v>24</v>
      </c>
      <c r="I89" s="3" t="s">
        <v>19</v>
      </c>
      <c r="J89" s="3"/>
      <c r="K89" s="3" t="s">
        <v>20</v>
      </c>
      <c r="L89" s="3" t="s">
        <v>59</v>
      </c>
      <c r="M89" s="6">
        <v>101</v>
      </c>
      <c r="N89" s="3" t="s">
        <v>267</v>
      </c>
      <c r="O89" s="20" t="str">
        <f>HYPERLINK("https://workshop.360view.link/360viewer/360view.html?d=0706257-A222", "Video 360°")</f>
        <v>Video 360°</v>
      </c>
      <c r="P89" s="7" t="s">
        <v>268</v>
      </c>
      <c r="Q89" s="3" t="s">
        <v>21</v>
      </c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</row>
    <row r="90" spans="1:101" ht="21" customHeight="1" x14ac:dyDescent="0.3">
      <c r="A90" s="3">
        <v>89</v>
      </c>
      <c r="B90" s="3" t="s">
        <v>247</v>
      </c>
      <c r="C90" s="3" t="s">
        <v>15</v>
      </c>
      <c r="D90" s="3" t="s">
        <v>23</v>
      </c>
      <c r="E90" s="3" t="s">
        <v>23</v>
      </c>
      <c r="F90" s="3" t="s">
        <v>167</v>
      </c>
      <c r="G90" s="5">
        <v>1</v>
      </c>
      <c r="H90" s="3" t="s">
        <v>24</v>
      </c>
      <c r="I90" s="3" t="s">
        <v>25</v>
      </c>
      <c r="J90" s="3"/>
      <c r="K90" s="3" t="s">
        <v>59</v>
      </c>
      <c r="L90" s="3" t="s">
        <v>59</v>
      </c>
      <c r="M90" s="6">
        <v>108</v>
      </c>
      <c r="N90" s="3" t="s">
        <v>248</v>
      </c>
      <c r="O90" s="20" t="str">
        <f>HYPERLINK("https://workshop.360view.link/360viewer/360view.html?d=3005254-A117-PINK", "Video 360°")</f>
        <v>Video 360°</v>
      </c>
      <c r="P90" s="7" t="s">
        <v>249</v>
      </c>
      <c r="Q90" s="3" t="s">
        <v>21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</row>
    <row r="91" spans="1:101" ht="21" customHeight="1" x14ac:dyDescent="0.3">
      <c r="A91" s="3">
        <v>90</v>
      </c>
      <c r="B91" s="3" t="s">
        <v>250</v>
      </c>
      <c r="C91" s="3" t="s">
        <v>15</v>
      </c>
      <c r="D91" s="3" t="s">
        <v>23</v>
      </c>
      <c r="E91" s="3" t="s">
        <v>23</v>
      </c>
      <c r="F91" s="3" t="s">
        <v>167</v>
      </c>
      <c r="G91" s="5">
        <v>1</v>
      </c>
      <c r="H91" s="3" t="s">
        <v>24</v>
      </c>
      <c r="I91" s="3" t="s">
        <v>19</v>
      </c>
      <c r="J91" s="3" t="s">
        <v>20</v>
      </c>
      <c r="K91" s="3" t="s">
        <v>59</v>
      </c>
      <c r="L91" s="3" t="s">
        <v>59</v>
      </c>
      <c r="M91" s="6">
        <v>108</v>
      </c>
      <c r="N91" s="3" t="s">
        <v>251</v>
      </c>
      <c r="O91" s="20" t="str">
        <f>HYPERLINK("https://workshop.360view.link/360viewer/360view.html?d=1706258-A119", "Video 360°")</f>
        <v>Video 360°</v>
      </c>
      <c r="P91" s="7" t="s">
        <v>252</v>
      </c>
      <c r="Q91" s="3" t="s">
        <v>21</v>
      </c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</row>
    <row r="92" spans="1:101" ht="21" customHeight="1" x14ac:dyDescent="0.3">
      <c r="A92" s="3">
        <v>91</v>
      </c>
      <c r="B92" s="8" t="s">
        <v>275</v>
      </c>
      <c r="C92" s="3" t="s">
        <v>15</v>
      </c>
      <c r="D92" s="3" t="s">
        <v>23</v>
      </c>
      <c r="E92" s="3" t="s">
        <v>23</v>
      </c>
      <c r="F92" s="3" t="s">
        <v>54</v>
      </c>
      <c r="G92" s="5">
        <v>1</v>
      </c>
      <c r="H92" s="3" t="s">
        <v>24</v>
      </c>
      <c r="I92" s="3" t="s">
        <v>19</v>
      </c>
      <c r="J92" s="3"/>
      <c r="K92" s="3" t="s">
        <v>20</v>
      </c>
      <c r="L92" s="3" t="s">
        <v>59</v>
      </c>
      <c r="M92" s="6">
        <v>108</v>
      </c>
      <c r="N92" s="3" t="s">
        <v>276</v>
      </c>
      <c r="O92" s="20" t="str">
        <f>HYPERLINK("https://workshop.360view.link/360viewer/360view.html?d=0706252-A216", "Video 360°")</f>
        <v>Video 360°</v>
      </c>
      <c r="P92" s="7" t="s">
        <v>277</v>
      </c>
      <c r="Q92" s="3" t="s">
        <v>21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</row>
    <row r="93" spans="1:101" ht="21" customHeight="1" x14ac:dyDescent="0.3">
      <c r="A93" s="3">
        <v>92</v>
      </c>
      <c r="B93" s="3" t="s">
        <v>263</v>
      </c>
      <c r="C93" s="3" t="s">
        <v>15</v>
      </c>
      <c r="D93" s="3" t="s">
        <v>23</v>
      </c>
      <c r="E93" s="3" t="s">
        <v>23</v>
      </c>
      <c r="F93" s="3" t="s">
        <v>167</v>
      </c>
      <c r="G93" s="5">
        <v>1</v>
      </c>
      <c r="H93" s="3" t="s">
        <v>24</v>
      </c>
      <c r="I93" s="3" t="s">
        <v>19</v>
      </c>
      <c r="J93" s="3"/>
      <c r="K93" s="3" t="s">
        <v>59</v>
      </c>
      <c r="L93" s="3" t="s">
        <v>20</v>
      </c>
      <c r="M93" s="6">
        <v>108</v>
      </c>
      <c r="N93" s="3" t="s">
        <v>264</v>
      </c>
      <c r="O93" s="20" t="str">
        <f>HYPERLINK("https://workshop.360view.link/360viewer/360view.html?d=0706250-A219", "Video 360°")</f>
        <v>Video 360°</v>
      </c>
      <c r="P93" s="7" t="s">
        <v>265</v>
      </c>
      <c r="Q93" s="3" t="s">
        <v>21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</row>
    <row r="94" spans="1:101" ht="21" customHeight="1" x14ac:dyDescent="0.3">
      <c r="A94" s="3">
        <v>93</v>
      </c>
      <c r="B94" s="3" t="s">
        <v>260</v>
      </c>
      <c r="C94" s="3" t="s">
        <v>15</v>
      </c>
      <c r="D94" s="3" t="s">
        <v>23</v>
      </c>
      <c r="E94" s="3" t="s">
        <v>23</v>
      </c>
      <c r="F94" s="3" t="s">
        <v>167</v>
      </c>
      <c r="G94" s="5">
        <v>1</v>
      </c>
      <c r="H94" s="3" t="s">
        <v>24</v>
      </c>
      <c r="I94" s="3" t="s">
        <v>25</v>
      </c>
      <c r="J94" s="3" t="s">
        <v>20</v>
      </c>
      <c r="K94" s="3" t="s">
        <v>20</v>
      </c>
      <c r="L94" s="3" t="s">
        <v>20</v>
      </c>
      <c r="M94" s="6">
        <v>108</v>
      </c>
      <c r="N94" s="3" t="s">
        <v>261</v>
      </c>
      <c r="O94" s="20" t="str">
        <f>HYPERLINK("https://workshop.360view.link/360viewer/360view.html?d=0906253-A114", "Video 360°")</f>
        <v>Video 360°</v>
      </c>
      <c r="P94" s="7" t="s">
        <v>262</v>
      </c>
      <c r="Q94" s="3" t="s">
        <v>21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</row>
    <row r="95" spans="1:101" ht="21" customHeight="1" x14ac:dyDescent="0.3">
      <c r="A95" s="3">
        <v>94</v>
      </c>
      <c r="B95" s="3" t="s">
        <v>256</v>
      </c>
      <c r="C95" s="3" t="s">
        <v>15</v>
      </c>
      <c r="D95" s="3" t="s">
        <v>23</v>
      </c>
      <c r="E95" s="3" t="s">
        <v>23</v>
      </c>
      <c r="F95" s="3" t="s">
        <v>167</v>
      </c>
      <c r="G95" s="5">
        <v>1</v>
      </c>
      <c r="H95" s="3" t="s">
        <v>24</v>
      </c>
      <c r="I95" s="3" t="s">
        <v>58</v>
      </c>
      <c r="J95" s="3"/>
      <c r="K95" s="3"/>
      <c r="L95" s="3"/>
      <c r="M95" s="6"/>
      <c r="N95" s="3"/>
      <c r="O95" s="20"/>
      <c r="P95" s="7"/>
      <c r="Q95" s="3" t="s">
        <v>21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</row>
    <row r="96" spans="1:101" ht="21" customHeight="1" x14ac:dyDescent="0.3">
      <c r="A96" s="3">
        <v>95</v>
      </c>
      <c r="B96" s="3" t="s">
        <v>253</v>
      </c>
      <c r="C96" s="3" t="s">
        <v>15</v>
      </c>
      <c r="D96" s="3" t="s">
        <v>23</v>
      </c>
      <c r="E96" s="3" t="s">
        <v>23</v>
      </c>
      <c r="F96" s="3" t="s">
        <v>167</v>
      </c>
      <c r="G96" s="5">
        <v>1</v>
      </c>
      <c r="H96" s="3" t="s">
        <v>24</v>
      </c>
      <c r="I96" s="3" t="s">
        <v>19</v>
      </c>
      <c r="J96" s="3"/>
      <c r="K96" s="3" t="s">
        <v>59</v>
      </c>
      <c r="L96" s="3" t="s">
        <v>59</v>
      </c>
      <c r="M96" s="6">
        <v>108</v>
      </c>
      <c r="N96" s="3" t="s">
        <v>254</v>
      </c>
      <c r="O96" s="20" t="str">
        <f>HYPERLINK("https://workshop.360view.link/360viewer/360view.html?d=3005253-A118-PINK", "Video 360°")</f>
        <v>Video 360°</v>
      </c>
      <c r="P96" s="7" t="s">
        <v>255</v>
      </c>
      <c r="Q96" s="3" t="s">
        <v>21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</row>
    <row r="97" spans="1:101" ht="21" customHeight="1" x14ac:dyDescent="0.3">
      <c r="A97" s="3">
        <v>96</v>
      </c>
      <c r="B97" s="3" t="s">
        <v>269</v>
      </c>
      <c r="C97" s="3" t="s">
        <v>15</v>
      </c>
      <c r="D97" s="3" t="s">
        <v>23</v>
      </c>
      <c r="E97" s="3" t="s">
        <v>23</v>
      </c>
      <c r="F97" s="3" t="s">
        <v>167</v>
      </c>
      <c r="G97" s="5">
        <v>1</v>
      </c>
      <c r="H97" s="3" t="s">
        <v>24</v>
      </c>
      <c r="I97" s="3" t="s">
        <v>19</v>
      </c>
      <c r="J97" s="3"/>
      <c r="K97" s="3" t="s">
        <v>59</v>
      </c>
      <c r="L97" s="3" t="s">
        <v>59</v>
      </c>
      <c r="M97" s="6">
        <v>108</v>
      </c>
      <c r="N97" s="3" t="s">
        <v>270</v>
      </c>
      <c r="O97" s="20" t="str">
        <f>HYPERLINK("https://workshop.360view.link/360viewer/360view.html?d=3005258-A116-PINK", "Video 360°")</f>
        <v>Video 360°</v>
      </c>
      <c r="P97" s="7" t="s">
        <v>271</v>
      </c>
      <c r="Q97" s="3" t="s">
        <v>21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</row>
    <row r="98" spans="1:101" ht="21" customHeight="1" x14ac:dyDescent="0.3">
      <c r="A98" s="3">
        <v>97</v>
      </c>
      <c r="B98" s="3" t="s">
        <v>278</v>
      </c>
      <c r="C98" s="3" t="s">
        <v>15</v>
      </c>
      <c r="D98" s="3" t="s">
        <v>23</v>
      </c>
      <c r="E98" s="3" t="s">
        <v>23</v>
      </c>
      <c r="F98" s="3" t="s">
        <v>167</v>
      </c>
      <c r="G98" s="5">
        <v>0.95</v>
      </c>
      <c r="H98" s="3" t="s">
        <v>24</v>
      </c>
      <c r="I98" s="3"/>
      <c r="J98" s="3"/>
      <c r="K98" s="3" t="s">
        <v>59</v>
      </c>
      <c r="L98" s="3" t="s">
        <v>59</v>
      </c>
      <c r="M98" s="6"/>
      <c r="N98" s="3" t="s">
        <v>279</v>
      </c>
      <c r="O98" s="20"/>
      <c r="P98" s="7"/>
      <c r="Q98" s="3" t="s">
        <v>21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</row>
    <row r="99" spans="1:101" ht="21" customHeight="1" x14ac:dyDescent="0.3">
      <c r="A99" s="3">
        <v>98</v>
      </c>
      <c r="B99" s="3" t="s">
        <v>285</v>
      </c>
      <c r="C99" s="3" t="s">
        <v>15</v>
      </c>
      <c r="D99" s="3" t="s">
        <v>23</v>
      </c>
      <c r="E99" s="3" t="s">
        <v>23</v>
      </c>
      <c r="F99" s="3" t="s">
        <v>96</v>
      </c>
      <c r="G99" s="5">
        <v>0.91</v>
      </c>
      <c r="H99" s="3" t="s">
        <v>24</v>
      </c>
      <c r="I99" s="3"/>
      <c r="J99" s="3"/>
      <c r="K99" s="3" t="s">
        <v>59</v>
      </c>
      <c r="L99" s="3" t="s">
        <v>59</v>
      </c>
      <c r="M99" s="6"/>
      <c r="N99" s="3" t="s">
        <v>286</v>
      </c>
      <c r="O99" s="20"/>
      <c r="P99" s="7"/>
      <c r="Q99" s="3" t="s">
        <v>21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</row>
    <row r="100" spans="1:101" ht="21" customHeight="1" x14ac:dyDescent="0.3">
      <c r="A100" s="3">
        <v>99</v>
      </c>
      <c r="B100" s="3" t="s">
        <v>280</v>
      </c>
      <c r="C100" s="3" t="s">
        <v>15</v>
      </c>
      <c r="D100" s="3" t="s">
        <v>23</v>
      </c>
      <c r="E100" s="3" t="s">
        <v>23</v>
      </c>
      <c r="F100" s="3" t="s">
        <v>54</v>
      </c>
      <c r="G100" s="5">
        <v>0.91</v>
      </c>
      <c r="H100" s="3" t="s">
        <v>24</v>
      </c>
      <c r="I100" s="3" t="s">
        <v>25</v>
      </c>
      <c r="J100" s="3"/>
      <c r="K100" s="3" t="s">
        <v>59</v>
      </c>
      <c r="L100" s="3" t="s">
        <v>59</v>
      </c>
      <c r="M100" s="6">
        <v>108</v>
      </c>
      <c r="N100" s="3" t="s">
        <v>281</v>
      </c>
      <c r="O100" s="20" t="str">
        <f>HYPERLINK("https://view.varnivideo.com/video.html?d=P-1&amp;z=1", "Video 360°")</f>
        <v>Video 360°</v>
      </c>
      <c r="P100" s="7" t="s">
        <v>282</v>
      </c>
      <c r="Q100" s="3" t="s">
        <v>21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</row>
    <row r="101" spans="1:101" ht="21" customHeight="1" x14ac:dyDescent="0.3">
      <c r="A101" s="3">
        <v>100</v>
      </c>
      <c r="B101" s="3" t="s">
        <v>283</v>
      </c>
      <c r="C101" s="3" t="s">
        <v>15</v>
      </c>
      <c r="D101" s="3" t="s">
        <v>23</v>
      </c>
      <c r="E101" s="3" t="s">
        <v>23</v>
      </c>
      <c r="F101" s="3" t="s">
        <v>167</v>
      </c>
      <c r="G101" s="5">
        <v>0.91</v>
      </c>
      <c r="H101" s="3" t="s">
        <v>24</v>
      </c>
      <c r="I101" s="3"/>
      <c r="J101" s="3"/>
      <c r="K101" s="3" t="s">
        <v>59</v>
      </c>
      <c r="L101" s="3" t="s">
        <v>59</v>
      </c>
      <c r="M101" s="6"/>
      <c r="N101" s="3" t="s">
        <v>284</v>
      </c>
      <c r="O101" s="20"/>
      <c r="P101" s="7"/>
      <c r="Q101" s="3" t="s">
        <v>21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</row>
    <row r="102" spans="1:101" ht="21" customHeight="1" x14ac:dyDescent="0.3">
      <c r="A102" s="3">
        <v>101</v>
      </c>
      <c r="B102" s="3" t="s">
        <v>287</v>
      </c>
      <c r="C102" s="3" t="s">
        <v>15</v>
      </c>
      <c r="D102" s="3" t="s">
        <v>23</v>
      </c>
      <c r="E102" s="3" t="s">
        <v>23</v>
      </c>
      <c r="F102" s="3" t="s">
        <v>167</v>
      </c>
      <c r="G102" s="5">
        <v>0.85</v>
      </c>
      <c r="H102" s="3" t="s">
        <v>24</v>
      </c>
      <c r="I102" s="3"/>
      <c r="J102" s="3"/>
      <c r="K102" s="3" t="s">
        <v>59</v>
      </c>
      <c r="L102" s="3" t="s">
        <v>59</v>
      </c>
      <c r="M102" s="6"/>
      <c r="N102" s="3" t="s">
        <v>288</v>
      </c>
      <c r="O102" s="20"/>
      <c r="P102" s="7"/>
      <c r="Q102" s="3" t="s">
        <v>21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</row>
    <row r="103" spans="1:101" ht="21" customHeight="1" x14ac:dyDescent="0.3">
      <c r="A103" s="3">
        <v>102</v>
      </c>
      <c r="B103" s="3" t="s">
        <v>289</v>
      </c>
      <c r="C103" s="3" t="s">
        <v>15</v>
      </c>
      <c r="D103" s="3" t="s">
        <v>23</v>
      </c>
      <c r="E103" s="3" t="s">
        <v>23</v>
      </c>
      <c r="F103" s="3" t="s">
        <v>167</v>
      </c>
      <c r="G103" s="5">
        <v>0.85</v>
      </c>
      <c r="H103" s="3" t="s">
        <v>24</v>
      </c>
      <c r="I103" s="3"/>
      <c r="J103" s="3"/>
      <c r="K103" s="3" t="s">
        <v>59</v>
      </c>
      <c r="L103" s="3" t="s">
        <v>59</v>
      </c>
      <c r="M103" s="6"/>
      <c r="N103" s="3" t="s">
        <v>290</v>
      </c>
      <c r="O103" s="20"/>
      <c r="P103" s="7"/>
      <c r="Q103" s="3" t="s">
        <v>21</v>
      </c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</row>
    <row r="104" spans="1:101" ht="21" customHeight="1" x14ac:dyDescent="0.3">
      <c r="A104" s="3">
        <v>103</v>
      </c>
      <c r="B104" s="3" t="s">
        <v>291</v>
      </c>
      <c r="C104" s="3" t="s">
        <v>15</v>
      </c>
      <c r="D104" s="3" t="s">
        <v>23</v>
      </c>
      <c r="E104" s="3" t="s">
        <v>23</v>
      </c>
      <c r="F104" s="3" t="s">
        <v>46</v>
      </c>
      <c r="G104" s="5">
        <v>0.82</v>
      </c>
      <c r="H104" s="3" t="s">
        <v>24</v>
      </c>
      <c r="I104" s="3"/>
      <c r="J104" s="3"/>
      <c r="K104" s="3" t="s">
        <v>59</v>
      </c>
      <c r="L104" s="3" t="s">
        <v>59</v>
      </c>
      <c r="M104" s="6"/>
      <c r="N104" s="3" t="s">
        <v>292</v>
      </c>
      <c r="O104" s="3"/>
      <c r="P104" s="7"/>
      <c r="Q104" s="3" t="s">
        <v>21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</row>
    <row r="105" spans="1:101" ht="21" customHeight="1" x14ac:dyDescent="0.3">
      <c r="A105" s="3">
        <v>104</v>
      </c>
      <c r="B105" s="3" t="s">
        <v>293</v>
      </c>
      <c r="C105" s="3" t="s">
        <v>15</v>
      </c>
      <c r="D105" s="3" t="s">
        <v>23</v>
      </c>
      <c r="E105" s="3" t="s">
        <v>23</v>
      </c>
      <c r="F105" s="3" t="s">
        <v>96</v>
      </c>
      <c r="G105" s="5">
        <v>0.8</v>
      </c>
      <c r="H105" s="3" t="s">
        <v>24</v>
      </c>
      <c r="I105" s="3" t="s">
        <v>58</v>
      </c>
      <c r="J105" s="3"/>
      <c r="K105" s="3" t="s">
        <v>59</v>
      </c>
      <c r="L105" s="3" t="s">
        <v>59</v>
      </c>
      <c r="M105" s="6">
        <v>108</v>
      </c>
      <c r="N105" s="3" t="s">
        <v>294</v>
      </c>
      <c r="O105" s="20" t="str">
        <f>HYPERLINK("https://workshop.360view.link/360viewer/360view.html?d=3005254-A144-PINK", "Video 360°")</f>
        <v>Video 360°</v>
      </c>
      <c r="P105" s="7" t="s">
        <v>295</v>
      </c>
      <c r="Q105" s="3" t="s">
        <v>21</v>
      </c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</row>
    <row r="106" spans="1:101" ht="21" customHeight="1" x14ac:dyDescent="0.3">
      <c r="A106" s="3">
        <v>105</v>
      </c>
      <c r="B106" s="3" t="s">
        <v>296</v>
      </c>
      <c r="C106" s="3" t="s">
        <v>15</v>
      </c>
      <c r="D106" s="3" t="s">
        <v>23</v>
      </c>
      <c r="E106" s="3" t="s">
        <v>23</v>
      </c>
      <c r="F106" s="3" t="s">
        <v>54</v>
      </c>
      <c r="G106" s="5">
        <v>0.78</v>
      </c>
      <c r="H106" s="3" t="s">
        <v>203</v>
      </c>
      <c r="I106" s="3" t="s">
        <v>25</v>
      </c>
      <c r="J106" s="3"/>
      <c r="K106" s="3" t="s">
        <v>20</v>
      </c>
      <c r="L106" s="3" t="s">
        <v>59</v>
      </c>
      <c r="M106" s="6">
        <v>108</v>
      </c>
      <c r="N106" s="3" t="s">
        <v>297</v>
      </c>
      <c r="O106" s="20" t="str">
        <f>HYPERLINK("https://workshop.360view.link/360viewer/360view.html?d=1706256-A190", "Video 360°")</f>
        <v>Video 360°</v>
      </c>
      <c r="P106" s="7" t="s">
        <v>298</v>
      </c>
      <c r="Q106" s="3" t="s">
        <v>21</v>
      </c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</row>
    <row r="107" spans="1:101" ht="21" customHeight="1" x14ac:dyDescent="0.3">
      <c r="A107" s="3">
        <v>106</v>
      </c>
      <c r="B107" s="3" t="s">
        <v>299</v>
      </c>
      <c r="C107" s="3" t="s">
        <v>15</v>
      </c>
      <c r="D107" s="3" t="s">
        <v>23</v>
      </c>
      <c r="E107" s="3" t="s">
        <v>23</v>
      </c>
      <c r="F107" s="3" t="s">
        <v>46</v>
      </c>
      <c r="G107" s="5">
        <v>0.76</v>
      </c>
      <c r="H107" s="3" t="s">
        <v>24</v>
      </c>
      <c r="I107" s="3" t="s">
        <v>25</v>
      </c>
      <c r="J107" s="3"/>
      <c r="K107" s="3" t="s">
        <v>59</v>
      </c>
      <c r="L107" s="3" t="s">
        <v>59</v>
      </c>
      <c r="M107" s="6">
        <v>108</v>
      </c>
      <c r="N107" s="3" t="s">
        <v>300</v>
      </c>
      <c r="O107" s="20" t="str">
        <f>HYPERLINK("https://workshop.360view.link/360viewer/360view.html?d=3005253-A141-PINK", "Video 360°")</f>
        <v>Video 360°</v>
      </c>
      <c r="P107" s="7" t="s">
        <v>301</v>
      </c>
      <c r="Q107" s="3" t="s">
        <v>21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</row>
    <row r="108" spans="1:101" ht="21" customHeight="1" x14ac:dyDescent="0.3">
      <c r="A108" s="3">
        <v>107</v>
      </c>
      <c r="B108" s="3" t="s">
        <v>302</v>
      </c>
      <c r="C108" s="3" t="s">
        <v>15</v>
      </c>
      <c r="D108" s="3" t="s">
        <v>23</v>
      </c>
      <c r="E108" s="3" t="s">
        <v>23</v>
      </c>
      <c r="F108" s="3" t="s">
        <v>167</v>
      </c>
      <c r="G108" s="5">
        <v>0.75</v>
      </c>
      <c r="H108" s="3" t="s">
        <v>24</v>
      </c>
      <c r="I108" s="3"/>
      <c r="J108" s="3" t="s">
        <v>20</v>
      </c>
      <c r="K108" s="3" t="s">
        <v>20</v>
      </c>
      <c r="L108" s="3" t="s">
        <v>20</v>
      </c>
      <c r="M108" s="6"/>
      <c r="N108" s="3"/>
      <c r="O108" s="20"/>
      <c r="P108" s="7"/>
      <c r="Q108" s="3" t="s">
        <v>21</v>
      </c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</row>
    <row r="109" spans="1:101" ht="21" customHeight="1" x14ac:dyDescent="0.3">
      <c r="A109" s="15">
        <v>108</v>
      </c>
      <c r="B109" s="15" t="s">
        <v>303</v>
      </c>
      <c r="C109" s="15" t="s">
        <v>15</v>
      </c>
      <c r="D109" s="15" t="s">
        <v>23</v>
      </c>
      <c r="E109" s="15" t="s">
        <v>23</v>
      </c>
      <c r="F109" s="15" t="s">
        <v>96</v>
      </c>
      <c r="G109" s="16">
        <v>0.71</v>
      </c>
      <c r="H109" s="15" t="s">
        <v>24</v>
      </c>
      <c r="I109" s="15"/>
      <c r="J109" s="15"/>
      <c r="K109" s="15" t="s">
        <v>59</v>
      </c>
      <c r="L109" s="15" t="s">
        <v>59</v>
      </c>
      <c r="M109" s="17"/>
      <c r="N109" s="15" t="s">
        <v>304</v>
      </c>
      <c r="O109" s="21"/>
      <c r="P109" s="18"/>
      <c r="Q109" s="15" t="s">
        <v>21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</row>
    <row r="110" spans="1:101" ht="21" customHeight="1" x14ac:dyDescent="0.3">
      <c r="A110" s="3">
        <v>109</v>
      </c>
      <c r="B110" s="3" t="s">
        <v>305</v>
      </c>
      <c r="C110" s="3" t="s">
        <v>15</v>
      </c>
      <c r="D110" s="3" t="s">
        <v>23</v>
      </c>
      <c r="E110" s="3" t="s">
        <v>23</v>
      </c>
      <c r="F110" s="3" t="s">
        <v>167</v>
      </c>
      <c r="G110" s="3">
        <v>0.7</v>
      </c>
      <c r="H110" s="3" t="s">
        <v>24</v>
      </c>
      <c r="I110" s="3" t="s">
        <v>58</v>
      </c>
      <c r="J110" s="3"/>
      <c r="K110" s="3" t="s">
        <v>59</v>
      </c>
      <c r="L110" s="9" t="s">
        <v>59</v>
      </c>
      <c r="M110" s="5">
        <v>108</v>
      </c>
      <c r="N110" s="3" t="s">
        <v>306</v>
      </c>
      <c r="O110" s="20" t="str">
        <f>HYPERLINK("https://workshop.360view.link/360viewer/360view.html?d=3005255-A145-PINK", "Video 360°")</f>
        <v>Video 360°</v>
      </c>
      <c r="P110" s="3" t="s">
        <v>307</v>
      </c>
      <c r="Q110" s="3" t="s">
        <v>21</v>
      </c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</row>
    <row r="111" spans="1:101" ht="21" customHeight="1" x14ac:dyDescent="0.3">
      <c r="A111" s="3">
        <v>110</v>
      </c>
      <c r="B111" s="3" t="s">
        <v>308</v>
      </c>
      <c r="C111" s="3" t="s">
        <v>15</v>
      </c>
      <c r="D111" s="3" t="s">
        <v>23</v>
      </c>
      <c r="E111" s="3" t="s">
        <v>23</v>
      </c>
      <c r="F111" s="3" t="s">
        <v>54</v>
      </c>
      <c r="G111" s="3">
        <v>0.69</v>
      </c>
      <c r="H111" s="3" t="s">
        <v>24</v>
      </c>
      <c r="I111" s="3" t="s">
        <v>25</v>
      </c>
      <c r="J111" s="3"/>
      <c r="K111" s="3" t="s">
        <v>59</v>
      </c>
      <c r="L111" s="9" t="s">
        <v>59</v>
      </c>
      <c r="M111" s="5">
        <v>108</v>
      </c>
      <c r="N111" s="3" t="s">
        <v>309</v>
      </c>
      <c r="O111" s="20" t="str">
        <f>HYPERLINK("https://view.varnivideo.com/video.html?d=P-7&amp;z=1", "Video 360°")</f>
        <v>Video 360°</v>
      </c>
      <c r="P111" s="3" t="s">
        <v>310</v>
      </c>
      <c r="Q111" s="3" t="s">
        <v>21</v>
      </c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</row>
    <row r="112" spans="1:101" ht="21" customHeight="1" x14ac:dyDescent="0.3">
      <c r="A112" s="3">
        <v>111</v>
      </c>
      <c r="B112" s="3" t="s">
        <v>311</v>
      </c>
      <c r="C112" s="3" t="s">
        <v>15</v>
      </c>
      <c r="D112" s="3" t="s">
        <v>23</v>
      </c>
      <c r="E112" s="3" t="s">
        <v>23</v>
      </c>
      <c r="F112" s="3" t="s">
        <v>96</v>
      </c>
      <c r="G112" s="3">
        <v>0.67</v>
      </c>
      <c r="H112" s="3" t="s">
        <v>24</v>
      </c>
      <c r="I112" s="3"/>
      <c r="J112" s="3"/>
      <c r="K112" s="3" t="s">
        <v>59</v>
      </c>
      <c r="L112" s="9" t="s">
        <v>59</v>
      </c>
      <c r="M112" s="5"/>
      <c r="N112" s="3" t="s">
        <v>312</v>
      </c>
      <c r="O112" s="20"/>
      <c r="P112" s="3"/>
      <c r="Q112" s="3" t="s">
        <v>21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</row>
    <row r="113" spans="1:101" ht="21" customHeight="1" x14ac:dyDescent="0.3">
      <c r="A113" s="3">
        <v>112</v>
      </c>
      <c r="B113" s="3" t="s">
        <v>313</v>
      </c>
      <c r="C113" s="3" t="s">
        <v>15</v>
      </c>
      <c r="D113" s="3" t="s">
        <v>23</v>
      </c>
      <c r="E113" s="3" t="s">
        <v>23</v>
      </c>
      <c r="F113" s="3" t="s">
        <v>135</v>
      </c>
      <c r="G113" s="3">
        <v>0.64</v>
      </c>
      <c r="H113" s="3" t="s">
        <v>24</v>
      </c>
      <c r="I113" s="3" t="s">
        <v>25</v>
      </c>
      <c r="J113" s="3" t="s">
        <v>20</v>
      </c>
      <c r="K113" s="3" t="s">
        <v>59</v>
      </c>
      <c r="L113" s="9" t="s">
        <v>59</v>
      </c>
      <c r="M113" s="5">
        <v>108</v>
      </c>
      <c r="N113" s="3" t="s">
        <v>314</v>
      </c>
      <c r="O113" s="20" t="str">
        <f>HYPERLINK("https://workshop.360view.link/360viewer/360view.html?d=3005257-A147-PINK", "Video 360°")</f>
        <v>Video 360°</v>
      </c>
      <c r="P113" s="3" t="s">
        <v>315</v>
      </c>
      <c r="Q113" s="3" t="s">
        <v>21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</row>
    <row r="114" spans="1:101" ht="21" customHeight="1" x14ac:dyDescent="0.3">
      <c r="A114" s="3">
        <v>113</v>
      </c>
      <c r="B114" s="3" t="s">
        <v>316</v>
      </c>
      <c r="C114" s="3" t="s">
        <v>15</v>
      </c>
      <c r="D114" s="3" t="s">
        <v>23</v>
      </c>
      <c r="E114" s="3" t="s">
        <v>23</v>
      </c>
      <c r="F114" s="3" t="s">
        <v>234</v>
      </c>
      <c r="G114" s="3">
        <v>0.53</v>
      </c>
      <c r="H114" s="3" t="s">
        <v>24</v>
      </c>
      <c r="I114" s="3"/>
      <c r="J114" s="3"/>
      <c r="K114" s="3" t="s">
        <v>59</v>
      </c>
      <c r="L114" s="9" t="s">
        <v>59</v>
      </c>
      <c r="M114" s="5"/>
      <c r="N114" s="3" t="s">
        <v>317</v>
      </c>
      <c r="O114" s="3"/>
      <c r="P114" s="3"/>
      <c r="Q114" s="3" t="s">
        <v>21</v>
      </c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</row>
    <row r="115" spans="1:101" ht="21" customHeight="1" x14ac:dyDescent="0.3">
      <c r="A115" s="3">
        <v>114</v>
      </c>
      <c r="B115" s="3" t="s">
        <v>318</v>
      </c>
      <c r="C115" s="3" t="s">
        <v>15</v>
      </c>
      <c r="D115" s="3" t="s">
        <v>23</v>
      </c>
      <c r="E115" s="3" t="s">
        <v>23</v>
      </c>
      <c r="F115" s="3" t="s">
        <v>167</v>
      </c>
      <c r="G115" s="3">
        <v>0.51</v>
      </c>
      <c r="H115" s="3" t="s">
        <v>24</v>
      </c>
      <c r="I115" s="3"/>
      <c r="J115" s="3"/>
      <c r="K115" s="3" t="s">
        <v>59</v>
      </c>
      <c r="L115" s="9" t="s">
        <v>59</v>
      </c>
      <c r="M115" s="5"/>
      <c r="N115" s="3" t="s">
        <v>319</v>
      </c>
      <c r="O115" s="3"/>
      <c r="P115" s="3"/>
      <c r="Q115" s="3" t="s">
        <v>21</v>
      </c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</row>
    <row r="116" spans="1:101" ht="21" customHeight="1" x14ac:dyDescent="0.3">
      <c r="A116" s="3">
        <v>115</v>
      </c>
      <c r="B116" s="3" t="s">
        <v>320</v>
      </c>
      <c r="C116" s="3" t="s">
        <v>15</v>
      </c>
      <c r="D116" s="3" t="s">
        <v>23</v>
      </c>
      <c r="E116" s="3" t="s">
        <v>23</v>
      </c>
      <c r="F116" s="3" t="s">
        <v>167</v>
      </c>
      <c r="G116" s="3">
        <v>0.5</v>
      </c>
      <c r="H116" s="3" t="s">
        <v>24</v>
      </c>
      <c r="I116" s="3"/>
      <c r="J116" s="3"/>
      <c r="K116" s="3" t="s">
        <v>59</v>
      </c>
      <c r="L116" s="9" t="s">
        <v>59</v>
      </c>
      <c r="M116" s="5"/>
      <c r="N116" s="3" t="s">
        <v>321</v>
      </c>
      <c r="O116" s="20"/>
      <c r="P116" s="3"/>
      <c r="Q116" s="3" t="s">
        <v>21</v>
      </c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</row>
    <row r="117" spans="1:101" ht="21" customHeight="1" x14ac:dyDescent="0.3">
      <c r="A117" s="3">
        <v>116</v>
      </c>
      <c r="B117" s="3" t="s">
        <v>322</v>
      </c>
      <c r="C117" s="3" t="s">
        <v>15</v>
      </c>
      <c r="D117" s="3" t="s">
        <v>23</v>
      </c>
      <c r="E117" s="3" t="s">
        <v>23</v>
      </c>
      <c r="F117" s="3" t="s">
        <v>135</v>
      </c>
      <c r="G117" s="3">
        <v>0.46</v>
      </c>
      <c r="H117" s="3" t="s">
        <v>24</v>
      </c>
      <c r="I117" s="3" t="s">
        <v>25</v>
      </c>
      <c r="J117" s="3"/>
      <c r="K117" s="3" t="s">
        <v>59</v>
      </c>
      <c r="L117" s="9" t="s">
        <v>59</v>
      </c>
      <c r="M117" s="5">
        <v>108</v>
      </c>
      <c r="N117" s="3" t="s">
        <v>323</v>
      </c>
      <c r="O117" s="20" t="str">
        <f>HYPERLINK("https://workshop.360view.link/360viewer/360view.html?d=3005256-A130-PINK", "Video 360°")</f>
        <v>Video 360°</v>
      </c>
      <c r="P117" s="3" t="s">
        <v>324</v>
      </c>
      <c r="Q117" s="3" t="s">
        <v>21</v>
      </c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</row>
    <row r="118" spans="1:101" ht="21" customHeight="1" x14ac:dyDescent="0.3">
      <c r="A118" s="3">
        <v>117</v>
      </c>
      <c r="B118" s="3" t="s">
        <v>325</v>
      </c>
      <c r="C118" s="3" t="s">
        <v>15</v>
      </c>
      <c r="D118" s="3" t="s">
        <v>23</v>
      </c>
      <c r="E118" s="3" t="s">
        <v>23</v>
      </c>
      <c r="F118" s="3" t="s">
        <v>167</v>
      </c>
      <c r="G118" s="3">
        <v>0.42</v>
      </c>
      <c r="H118" s="3" t="s">
        <v>24</v>
      </c>
      <c r="I118" s="3" t="s">
        <v>25</v>
      </c>
      <c r="J118" s="3"/>
      <c r="K118" s="3" t="s">
        <v>59</v>
      </c>
      <c r="L118" s="9" t="s">
        <v>59</v>
      </c>
      <c r="M118" s="5">
        <v>108</v>
      </c>
      <c r="N118" s="3" t="s">
        <v>326</v>
      </c>
      <c r="O118" s="20" t="str">
        <f>HYPERLINK("https://workshop.360view.link/360viewer/360view.html?d=3005256-A131-PINK", "Video 360°")</f>
        <v>Video 360°</v>
      </c>
      <c r="P118" s="3" t="s">
        <v>327</v>
      </c>
      <c r="Q118" s="3" t="s">
        <v>21</v>
      </c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</row>
    <row r="119" spans="1:101" ht="21" customHeight="1" x14ac:dyDescent="0.3">
      <c r="A119" s="3">
        <v>118</v>
      </c>
      <c r="B119" s="3" t="s">
        <v>328</v>
      </c>
      <c r="C119" s="3" t="s">
        <v>15</v>
      </c>
      <c r="D119" s="3" t="s">
        <v>23</v>
      </c>
      <c r="E119" s="3" t="s">
        <v>23</v>
      </c>
      <c r="F119" s="3" t="s">
        <v>167</v>
      </c>
      <c r="G119" s="3">
        <v>0.4</v>
      </c>
      <c r="H119" s="3" t="s">
        <v>24</v>
      </c>
      <c r="I119" s="3" t="s">
        <v>25</v>
      </c>
      <c r="J119" s="3" t="s">
        <v>20</v>
      </c>
      <c r="K119" s="3" t="s">
        <v>20</v>
      </c>
      <c r="L119" s="9" t="s">
        <v>59</v>
      </c>
      <c r="M119" s="5"/>
      <c r="N119" s="3"/>
      <c r="O119" s="3"/>
      <c r="P119" s="3"/>
      <c r="Q119" s="3" t="s">
        <v>21</v>
      </c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</row>
    <row r="120" spans="1:101" ht="21" customHeight="1" x14ac:dyDescent="0.3">
      <c r="A120" s="3">
        <v>119</v>
      </c>
      <c r="B120" s="3" t="s">
        <v>329</v>
      </c>
      <c r="C120" s="3" t="s">
        <v>15</v>
      </c>
      <c r="D120" s="3" t="s">
        <v>23</v>
      </c>
      <c r="E120" s="3" t="s">
        <v>23</v>
      </c>
      <c r="F120" s="3" t="s">
        <v>167</v>
      </c>
      <c r="G120" s="3">
        <v>0.23</v>
      </c>
      <c r="H120" s="3" t="s">
        <v>24</v>
      </c>
      <c r="I120" s="3"/>
      <c r="J120" s="3"/>
      <c r="K120" s="3" t="s">
        <v>59</v>
      </c>
      <c r="L120" s="9" t="s">
        <v>59</v>
      </c>
      <c r="M120" s="5"/>
      <c r="N120" s="3" t="s">
        <v>330</v>
      </c>
      <c r="O120" s="3"/>
      <c r="P120" s="3"/>
      <c r="Q120" s="3" t="s">
        <v>21</v>
      </c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</row>
    <row r="121" spans="1:101" ht="21" customHeight="1" x14ac:dyDescent="0.3">
      <c r="A121" s="3">
        <v>120</v>
      </c>
      <c r="B121" s="3" t="s">
        <v>331</v>
      </c>
      <c r="C121" s="3" t="s">
        <v>15</v>
      </c>
      <c r="D121" s="3" t="s">
        <v>23</v>
      </c>
      <c r="E121" s="3" t="s">
        <v>23</v>
      </c>
      <c r="F121" s="3" t="s">
        <v>167</v>
      </c>
      <c r="G121" s="3">
        <v>0.19</v>
      </c>
      <c r="H121" s="3" t="s">
        <v>24</v>
      </c>
      <c r="I121" s="3" t="s">
        <v>25</v>
      </c>
      <c r="J121" s="3"/>
      <c r="K121" s="3" t="s">
        <v>59</v>
      </c>
      <c r="L121" s="9" t="s">
        <v>59</v>
      </c>
      <c r="M121" s="5">
        <v>108</v>
      </c>
      <c r="N121" s="3" t="s">
        <v>332</v>
      </c>
      <c r="O121" s="20" t="str">
        <f>HYPERLINK("https://workshop.360view.link/360viewer/360view.html?d=3005250-A133-PINK", "Video 360°")</f>
        <v>Video 360°</v>
      </c>
      <c r="P121" s="3" t="s">
        <v>333</v>
      </c>
      <c r="Q121" s="3" t="s">
        <v>21</v>
      </c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</row>
    <row r="122" spans="1:101" ht="21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9"/>
      <c r="M122" s="5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</row>
    <row r="123" spans="1:101" ht="21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9"/>
      <c r="M123" s="5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</row>
    <row r="124" spans="1:101" ht="21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9"/>
      <c r="M124" s="5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</row>
    <row r="125" spans="1:101" ht="21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9"/>
      <c r="M125" s="5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</row>
    <row r="126" spans="1:101" ht="21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9"/>
      <c r="M126" s="5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</row>
    <row r="127" spans="1:101" ht="21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9"/>
      <c r="M127" s="5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</row>
    <row r="128" spans="1:101" ht="21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9"/>
      <c r="M128" s="5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</row>
    <row r="129" spans="1:101" ht="21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9"/>
      <c r="M129" s="5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</row>
    <row r="130" spans="1:101" ht="21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9"/>
      <c r="M130" s="5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</row>
    <row r="131" spans="1:101" ht="21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9"/>
      <c r="M131" s="5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</row>
    <row r="132" spans="1:101" ht="21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9"/>
      <c r="M132" s="5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</row>
    <row r="133" spans="1:101" ht="21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9"/>
      <c r="M133" s="5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</row>
    <row r="134" spans="1:101" ht="21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9"/>
      <c r="M134" s="5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</row>
    <row r="135" spans="1:101" ht="21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9"/>
      <c r="M135" s="5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</row>
    <row r="136" spans="1:101" ht="21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9"/>
      <c r="M136" s="5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</row>
    <row r="137" spans="1:101" ht="21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9"/>
      <c r="M137" s="5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</row>
    <row r="138" spans="1:101" ht="21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9"/>
      <c r="M138" s="5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</row>
    <row r="139" spans="1:101" ht="21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9"/>
      <c r="M139" s="5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</row>
    <row r="140" spans="1:101" ht="21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9"/>
      <c r="M140" s="5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</row>
    <row r="141" spans="1:101" ht="21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9"/>
      <c r="M141" s="5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</row>
    <row r="142" spans="1:101" ht="21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9"/>
      <c r="M142" s="5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</row>
    <row r="143" spans="1:101" ht="21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9"/>
      <c r="M143" s="5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</row>
    <row r="144" spans="1:101" ht="21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9"/>
      <c r="M144" s="5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</row>
    <row r="145" spans="1:101" ht="21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9"/>
      <c r="M145" s="5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</row>
    <row r="146" spans="1:101" ht="21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9"/>
      <c r="M146" s="5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</row>
    <row r="147" spans="1:101" ht="21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9"/>
      <c r="M147" s="5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</row>
    <row r="148" spans="1:101" ht="21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9"/>
      <c r="M148" s="5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</row>
    <row r="149" spans="1:101" ht="21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9"/>
      <c r="M149" s="5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</row>
    <row r="150" spans="1:101" ht="21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9"/>
      <c r="M150" s="5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</row>
    <row r="151" spans="1:101" ht="21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9"/>
      <c r="M151" s="5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</row>
    <row r="152" spans="1:101" ht="21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9"/>
      <c r="M152" s="5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</row>
    <row r="153" spans="1:101" ht="21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9"/>
      <c r="M153" s="5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</row>
    <row r="154" spans="1:101" ht="21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9"/>
      <c r="M154" s="5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</row>
    <row r="155" spans="1:101" ht="21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9"/>
      <c r="M155" s="5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</row>
    <row r="156" spans="1:101" ht="21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9"/>
      <c r="M156" s="5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</row>
    <row r="157" spans="1:101" ht="21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9"/>
      <c r="M157" s="5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</row>
    <row r="158" spans="1:101" ht="21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9"/>
      <c r="M158" s="5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</row>
    <row r="159" spans="1:101" ht="21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9"/>
      <c r="M159" s="5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</row>
    <row r="160" spans="1:101" ht="21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9"/>
      <c r="M160" s="5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</row>
    <row r="161" spans="1:101" ht="21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9"/>
      <c r="M161" s="5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</row>
    <row r="162" spans="1:101" ht="21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9"/>
      <c r="M162" s="5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</row>
    <row r="163" spans="1:101" ht="21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9"/>
      <c r="M163" s="5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</row>
    <row r="164" spans="1:101" ht="21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9"/>
      <c r="M164" s="5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</row>
    <row r="165" spans="1:101" ht="21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9"/>
      <c r="M165" s="5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</row>
    <row r="166" spans="1:101" ht="21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9"/>
      <c r="M166" s="5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</row>
    <row r="167" spans="1:101" ht="21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9"/>
      <c r="M167" s="5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</row>
    <row r="168" spans="1:101" ht="21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9"/>
      <c r="M168" s="5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</row>
    <row r="169" spans="1:101" ht="21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9"/>
      <c r="M169" s="5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</row>
    <row r="170" spans="1:101" ht="21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9"/>
      <c r="M170" s="5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</row>
    <row r="171" spans="1:101" ht="21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9"/>
      <c r="M171" s="5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</row>
    <row r="172" spans="1:101" ht="21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9"/>
      <c r="M172" s="5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</row>
    <row r="173" spans="1:101" ht="21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9"/>
      <c r="M173" s="5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</row>
    <row r="174" spans="1:101" ht="21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9"/>
      <c r="M174" s="5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</row>
    <row r="175" spans="1:101" ht="21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9"/>
      <c r="M175" s="5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</row>
    <row r="176" spans="1:101" ht="21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9"/>
      <c r="M176" s="5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</row>
    <row r="177" spans="1:101" ht="21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9"/>
      <c r="M177" s="5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</row>
    <row r="178" spans="1:101" ht="21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9"/>
      <c r="M178" s="5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</row>
    <row r="179" spans="1:101" ht="21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9"/>
      <c r="M179" s="5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</row>
    <row r="180" spans="1:101" ht="21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9"/>
      <c r="M180" s="5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</row>
    <row r="181" spans="1:101" ht="21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9"/>
      <c r="M181" s="5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</row>
    <row r="182" spans="1:101" ht="21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9"/>
      <c r="M182" s="5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</row>
    <row r="183" spans="1:101" ht="21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9"/>
      <c r="M183" s="5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</row>
    <row r="184" spans="1:101" ht="21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9"/>
      <c r="M184" s="5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</row>
    <row r="185" spans="1:101" ht="21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9"/>
      <c r="M185" s="5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</row>
    <row r="186" spans="1:101" ht="21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9"/>
      <c r="M186" s="5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</row>
    <row r="187" spans="1:101" ht="21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9"/>
      <c r="M187" s="5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</row>
    <row r="188" spans="1:101" ht="21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9"/>
      <c r="M188" s="5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</row>
    <row r="189" spans="1:101" ht="21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9"/>
      <c r="M189" s="5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</row>
    <row r="190" spans="1:101" ht="21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9"/>
      <c r="M190" s="5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</row>
    <row r="191" spans="1:101" ht="21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9"/>
      <c r="M191" s="5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</row>
    <row r="192" spans="1:101" ht="21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9"/>
      <c r="M192" s="5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</row>
    <row r="193" spans="1:101" ht="21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9"/>
      <c r="M193" s="5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</row>
    <row r="194" spans="1:101" ht="21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9"/>
      <c r="M194" s="5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</row>
    <row r="195" spans="1:101" ht="21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9"/>
      <c r="M195" s="5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</row>
    <row r="196" spans="1:101" ht="21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9"/>
      <c r="M196" s="5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</row>
    <row r="197" spans="1:101" ht="21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9"/>
      <c r="M197" s="5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</row>
    <row r="198" spans="1:101" ht="21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9"/>
      <c r="M198" s="5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</row>
    <row r="199" spans="1:101" ht="21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9"/>
      <c r="M199" s="5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</row>
    <row r="200" spans="1:101" ht="21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9"/>
      <c r="M200" s="5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</row>
    <row r="201" spans="1:101" ht="21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9"/>
      <c r="M201" s="5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</row>
    <row r="202" spans="1:101" ht="21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9"/>
      <c r="M202" s="5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</row>
    <row r="203" spans="1:101" ht="21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9"/>
      <c r="M203" s="5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</row>
    <row r="204" spans="1:101" ht="21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9"/>
      <c r="M204" s="5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</row>
    <row r="205" spans="1:101" ht="21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9"/>
      <c r="M205" s="5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</row>
    <row r="206" spans="1:101" ht="21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9"/>
      <c r="M206" s="5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</row>
    <row r="207" spans="1:101" ht="21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9"/>
      <c r="M207" s="5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</row>
    <row r="208" spans="1:101" ht="21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9"/>
      <c r="M208" s="5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</row>
    <row r="209" spans="1:101" ht="21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9"/>
      <c r="M209" s="5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</row>
    <row r="210" spans="1:101" ht="21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9"/>
      <c r="M210" s="5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</row>
    <row r="211" spans="1:101" ht="21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9"/>
      <c r="M211" s="5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</row>
    <row r="212" spans="1:101" ht="21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9"/>
      <c r="M212" s="5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</row>
    <row r="213" spans="1:101" ht="21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9"/>
      <c r="M213" s="5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</row>
    <row r="214" spans="1:101" ht="21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9"/>
      <c r="M214" s="5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</row>
    <row r="215" spans="1:101" ht="21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9"/>
      <c r="M215" s="5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</row>
    <row r="216" spans="1:101" ht="21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9"/>
      <c r="M216" s="5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</row>
    <row r="217" spans="1:101" ht="21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9"/>
      <c r="M217" s="5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</row>
    <row r="218" spans="1:101" ht="21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9"/>
      <c r="M218" s="5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</row>
    <row r="219" spans="1:101" ht="21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9"/>
      <c r="M219" s="5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</row>
    <row r="220" spans="1:101" ht="21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9"/>
      <c r="M220" s="5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</row>
    <row r="221" spans="1:101" ht="21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9"/>
      <c r="M221" s="5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</row>
    <row r="222" spans="1:101" ht="21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9"/>
      <c r="M222" s="5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4"/>
      <c r="CL222" s="4"/>
      <c r="CM222" s="4"/>
      <c r="CN222" s="4"/>
      <c r="CO222" s="3"/>
      <c r="CP222" s="4"/>
      <c r="CQ222" s="4"/>
      <c r="CR222" s="3"/>
      <c r="CS222" s="4"/>
      <c r="CT222" s="4"/>
      <c r="CU222" s="3"/>
      <c r="CV222" s="4"/>
      <c r="CW222" s="4"/>
    </row>
    <row r="223" spans="1:101" ht="21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9"/>
      <c r="M223" s="5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4"/>
      <c r="CL223" s="4"/>
      <c r="CM223" s="4"/>
      <c r="CN223" s="4"/>
      <c r="CO223" s="3"/>
      <c r="CP223" s="4"/>
      <c r="CQ223" s="4"/>
      <c r="CR223" s="3"/>
      <c r="CS223" s="4"/>
      <c r="CT223" s="4"/>
      <c r="CU223" s="3"/>
      <c r="CV223" s="4"/>
      <c r="CW223" s="4"/>
    </row>
    <row r="224" spans="1:101" ht="21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9"/>
      <c r="M224" s="5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4"/>
      <c r="CL224" s="4"/>
      <c r="CM224" s="4"/>
      <c r="CN224" s="4"/>
      <c r="CO224" s="3"/>
      <c r="CP224" s="4"/>
      <c r="CQ224" s="4"/>
      <c r="CR224" s="3"/>
      <c r="CS224" s="4"/>
      <c r="CT224" s="4"/>
      <c r="CU224" s="3"/>
      <c r="CV224" s="4"/>
      <c r="CW224" s="4"/>
    </row>
    <row r="225" spans="1:101" ht="21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9"/>
      <c r="M225" s="5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4"/>
      <c r="CL225" s="4"/>
      <c r="CM225" s="4"/>
      <c r="CN225" s="4"/>
      <c r="CO225" s="3"/>
      <c r="CP225" s="4"/>
      <c r="CQ225" s="4"/>
      <c r="CR225" s="3"/>
      <c r="CS225" s="4"/>
      <c r="CT225" s="4"/>
      <c r="CU225" s="3"/>
      <c r="CV225" s="4"/>
      <c r="CW225" s="4"/>
    </row>
    <row r="226" spans="1:101" ht="21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9"/>
      <c r="M226" s="5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4"/>
      <c r="CL226" s="4"/>
      <c r="CM226" s="4"/>
      <c r="CN226" s="4"/>
      <c r="CO226" s="3"/>
      <c r="CP226" s="4"/>
      <c r="CQ226" s="4"/>
      <c r="CR226" s="3"/>
      <c r="CS226" s="4"/>
      <c r="CT226" s="4"/>
      <c r="CU226" s="3"/>
      <c r="CV226" s="4"/>
      <c r="CW226" s="4"/>
    </row>
    <row r="227" spans="1:101" ht="21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9"/>
      <c r="M227" s="5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4"/>
      <c r="CL227" s="4"/>
      <c r="CM227" s="4"/>
      <c r="CN227" s="4"/>
      <c r="CO227" s="3"/>
      <c r="CP227" s="4"/>
      <c r="CQ227" s="4"/>
      <c r="CR227" s="3"/>
      <c r="CS227" s="4"/>
      <c r="CT227" s="4"/>
      <c r="CU227" s="3"/>
      <c r="CV227" s="4"/>
      <c r="CW227" s="4"/>
    </row>
    <row r="228" spans="1:101" ht="21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9"/>
      <c r="M228" s="5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4"/>
      <c r="CL228" s="4"/>
      <c r="CM228" s="4"/>
      <c r="CN228" s="4"/>
      <c r="CO228" s="3"/>
      <c r="CP228" s="4"/>
      <c r="CQ228" s="4"/>
      <c r="CR228" s="3"/>
      <c r="CS228" s="4"/>
      <c r="CT228" s="4"/>
      <c r="CU228" s="3"/>
      <c r="CV228" s="4"/>
      <c r="CW228" s="4"/>
    </row>
    <row r="229" spans="1:101" ht="21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9"/>
      <c r="M229" s="5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4"/>
      <c r="CL229" s="4"/>
      <c r="CM229" s="4"/>
      <c r="CN229" s="4"/>
      <c r="CO229" s="3"/>
      <c r="CP229" s="4"/>
      <c r="CQ229" s="4"/>
      <c r="CR229" s="3"/>
      <c r="CS229" s="4"/>
      <c r="CT229" s="4"/>
      <c r="CU229" s="3"/>
      <c r="CV229" s="4"/>
      <c r="CW229" s="4"/>
    </row>
    <row r="230" spans="1:101" ht="21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9"/>
      <c r="M230" s="5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4"/>
      <c r="CL230" s="4"/>
      <c r="CM230" s="4"/>
      <c r="CN230" s="4"/>
      <c r="CO230" s="3"/>
      <c r="CP230" s="4"/>
      <c r="CQ230" s="4"/>
      <c r="CR230" s="3"/>
      <c r="CS230" s="4"/>
      <c r="CT230" s="4"/>
      <c r="CU230" s="3"/>
      <c r="CV230" s="4"/>
      <c r="CW230" s="4"/>
    </row>
    <row r="231" spans="1:101" ht="21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9"/>
      <c r="M231" s="5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4"/>
      <c r="CL231" s="4"/>
      <c r="CM231" s="4"/>
      <c r="CN231" s="4"/>
      <c r="CO231" s="3"/>
      <c r="CP231" s="4"/>
      <c r="CQ231" s="4"/>
      <c r="CR231" s="3"/>
      <c r="CS231" s="4"/>
      <c r="CT231" s="4"/>
      <c r="CU231" s="3"/>
      <c r="CV231" s="4"/>
      <c r="CW231" s="4"/>
    </row>
    <row r="232" spans="1:101" ht="21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9"/>
      <c r="M232" s="5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4"/>
      <c r="CL232" s="4"/>
      <c r="CM232" s="4"/>
      <c r="CN232" s="4"/>
      <c r="CO232" s="3"/>
      <c r="CP232" s="4"/>
      <c r="CQ232" s="4"/>
      <c r="CR232" s="3"/>
      <c r="CS232" s="4"/>
      <c r="CT232" s="4"/>
      <c r="CU232" s="3"/>
      <c r="CV232" s="4"/>
      <c r="CW232" s="4"/>
    </row>
    <row r="233" spans="1:101" ht="21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9"/>
      <c r="M233" s="5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4"/>
      <c r="CL233" s="4"/>
      <c r="CM233" s="4"/>
      <c r="CN233" s="4"/>
      <c r="CO233" s="3"/>
      <c r="CP233" s="4"/>
      <c r="CQ233" s="4"/>
      <c r="CR233" s="3"/>
      <c r="CS233" s="4"/>
      <c r="CT233" s="4"/>
      <c r="CU233" s="3"/>
      <c r="CV233" s="4"/>
      <c r="CW233" s="4"/>
    </row>
    <row r="234" spans="1:101" ht="21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9"/>
      <c r="M234" s="5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4"/>
      <c r="CL234" s="4"/>
      <c r="CM234" s="4"/>
      <c r="CN234" s="4"/>
      <c r="CO234" s="3"/>
      <c r="CP234" s="4"/>
      <c r="CQ234" s="4"/>
      <c r="CR234" s="3"/>
      <c r="CS234" s="4"/>
      <c r="CT234" s="4"/>
      <c r="CU234" s="3"/>
      <c r="CV234" s="4"/>
      <c r="CW234" s="4"/>
    </row>
    <row r="235" spans="1:101" ht="21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9"/>
      <c r="M235" s="5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4"/>
      <c r="CL235" s="4"/>
      <c r="CM235" s="4"/>
      <c r="CN235" s="4"/>
      <c r="CO235" s="3"/>
      <c r="CP235" s="4"/>
      <c r="CQ235" s="4"/>
      <c r="CR235" s="3"/>
      <c r="CS235" s="4"/>
      <c r="CT235" s="4"/>
      <c r="CU235" s="3"/>
      <c r="CV235" s="4"/>
      <c r="CW235" s="4"/>
    </row>
    <row r="236" spans="1:101" ht="21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9"/>
      <c r="M236" s="5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4"/>
      <c r="CL236" s="4"/>
      <c r="CM236" s="4"/>
      <c r="CN236" s="4"/>
      <c r="CO236" s="3"/>
      <c r="CP236" s="4"/>
      <c r="CQ236" s="4"/>
      <c r="CR236" s="3"/>
      <c r="CS236" s="4"/>
      <c r="CT236" s="4"/>
      <c r="CU236" s="3"/>
      <c r="CV236" s="4"/>
      <c r="CW236" s="4"/>
    </row>
    <row r="237" spans="1:101" ht="21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9"/>
      <c r="M237" s="5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4"/>
      <c r="CL237" s="4"/>
      <c r="CM237" s="4"/>
      <c r="CN237" s="4"/>
      <c r="CO237" s="3"/>
      <c r="CP237" s="4"/>
      <c r="CQ237" s="4"/>
      <c r="CR237" s="3"/>
      <c r="CS237" s="4"/>
      <c r="CT237" s="4"/>
      <c r="CU237" s="3"/>
      <c r="CV237" s="4"/>
      <c r="CW237" s="4"/>
    </row>
    <row r="238" spans="1:101" ht="21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9"/>
      <c r="M238" s="5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4"/>
      <c r="CL238" s="4"/>
      <c r="CM238" s="4"/>
      <c r="CN238" s="4"/>
      <c r="CO238" s="3"/>
      <c r="CP238" s="4"/>
      <c r="CQ238" s="4"/>
      <c r="CR238" s="3"/>
      <c r="CS238" s="4"/>
      <c r="CT238" s="4"/>
      <c r="CU238" s="3"/>
      <c r="CV238" s="4"/>
      <c r="CW238" s="4"/>
    </row>
    <row r="239" spans="1:101" ht="21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9"/>
      <c r="M239" s="5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4"/>
      <c r="CL239" s="4"/>
      <c r="CM239" s="4"/>
      <c r="CN239" s="4"/>
      <c r="CO239" s="3"/>
      <c r="CP239" s="4"/>
      <c r="CQ239" s="4"/>
      <c r="CR239" s="3"/>
      <c r="CS239" s="4"/>
      <c r="CT239" s="4"/>
      <c r="CU239" s="3"/>
      <c r="CV239" s="4"/>
      <c r="CW239" s="4"/>
    </row>
    <row r="240" spans="1:101" ht="21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9"/>
      <c r="M240" s="5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4"/>
      <c r="CL240" s="4"/>
      <c r="CM240" s="4"/>
      <c r="CN240" s="4"/>
      <c r="CO240" s="3"/>
      <c r="CP240" s="4"/>
      <c r="CQ240" s="4"/>
      <c r="CR240" s="3"/>
      <c r="CS240" s="4"/>
      <c r="CT240" s="4"/>
      <c r="CU240" s="3"/>
      <c r="CV240" s="4"/>
      <c r="CW240" s="4"/>
    </row>
    <row r="241" spans="1:101" ht="21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9"/>
      <c r="M241" s="5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4"/>
      <c r="CL241" s="4"/>
      <c r="CM241" s="4"/>
      <c r="CN241" s="4"/>
      <c r="CO241" s="3"/>
      <c r="CP241" s="4"/>
      <c r="CQ241" s="4"/>
      <c r="CR241" s="3"/>
      <c r="CS241" s="4"/>
      <c r="CT241" s="4"/>
      <c r="CU241" s="3"/>
      <c r="CV241" s="4"/>
      <c r="CW241" s="4"/>
    </row>
    <row r="242" spans="1:101" ht="21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9"/>
      <c r="M242" s="5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4"/>
      <c r="CL242" s="4"/>
      <c r="CM242" s="4"/>
      <c r="CN242" s="4"/>
      <c r="CO242" s="3"/>
      <c r="CP242" s="4"/>
      <c r="CQ242" s="4"/>
      <c r="CR242" s="3"/>
      <c r="CS242" s="4"/>
      <c r="CT242" s="4"/>
      <c r="CU242" s="3"/>
      <c r="CV242" s="4"/>
      <c r="CW242" s="4"/>
    </row>
    <row r="243" spans="1:101" ht="21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9"/>
      <c r="M243" s="5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4"/>
      <c r="CL243" s="4"/>
      <c r="CM243" s="4"/>
      <c r="CN243" s="4"/>
      <c r="CO243" s="3"/>
      <c r="CP243" s="4"/>
      <c r="CQ243" s="4"/>
      <c r="CR243" s="3"/>
      <c r="CS243" s="4"/>
      <c r="CT243" s="4"/>
      <c r="CU243" s="3"/>
      <c r="CV243" s="4"/>
      <c r="CW243" s="4"/>
    </row>
    <row r="244" spans="1:101" ht="21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9"/>
      <c r="M244" s="5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4"/>
      <c r="CL244" s="4"/>
      <c r="CM244" s="4"/>
      <c r="CN244" s="4"/>
      <c r="CO244" s="3"/>
      <c r="CP244" s="4"/>
      <c r="CQ244" s="4"/>
      <c r="CR244" s="3"/>
      <c r="CS244" s="4"/>
      <c r="CT244" s="4"/>
      <c r="CU244" s="3"/>
      <c r="CV244" s="4"/>
      <c r="CW244" s="4"/>
    </row>
    <row r="245" spans="1:101" ht="21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9"/>
      <c r="M245" s="5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4"/>
      <c r="CL245" s="4"/>
      <c r="CM245" s="4"/>
      <c r="CN245" s="4"/>
      <c r="CO245" s="3"/>
      <c r="CP245" s="4"/>
      <c r="CQ245" s="4"/>
      <c r="CR245" s="3"/>
      <c r="CS245" s="4"/>
      <c r="CT245" s="4"/>
      <c r="CU245" s="3"/>
      <c r="CV245" s="4"/>
      <c r="CW245" s="4"/>
    </row>
    <row r="246" spans="1:101" ht="21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9"/>
      <c r="M246" s="5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4"/>
      <c r="CL246" s="4"/>
      <c r="CM246" s="4"/>
      <c r="CN246" s="4"/>
      <c r="CO246" s="3"/>
      <c r="CP246" s="4"/>
      <c r="CQ246" s="4"/>
      <c r="CR246" s="3"/>
      <c r="CS246" s="4"/>
      <c r="CT246" s="4"/>
      <c r="CU246" s="3"/>
      <c r="CV246" s="4"/>
      <c r="CW246" s="4"/>
    </row>
    <row r="247" spans="1:101" ht="21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9"/>
      <c r="M247" s="5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4"/>
      <c r="CL247" s="4"/>
      <c r="CM247" s="4"/>
      <c r="CN247" s="4"/>
      <c r="CO247" s="3"/>
      <c r="CP247" s="4"/>
      <c r="CQ247" s="4"/>
      <c r="CR247" s="3"/>
      <c r="CS247" s="4"/>
      <c r="CT247" s="4"/>
      <c r="CU247" s="3"/>
      <c r="CV247" s="4"/>
      <c r="CW247" s="4"/>
    </row>
    <row r="248" spans="1:101" ht="21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9"/>
      <c r="M248" s="5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4"/>
      <c r="CL248" s="4"/>
      <c r="CM248" s="4"/>
      <c r="CN248" s="4"/>
      <c r="CO248" s="3"/>
      <c r="CP248" s="4"/>
      <c r="CQ248" s="4"/>
      <c r="CR248" s="3"/>
      <c r="CS248" s="4"/>
      <c r="CT248" s="4"/>
      <c r="CU248" s="3"/>
      <c r="CV248" s="4"/>
      <c r="CW248" s="4"/>
    </row>
    <row r="249" spans="1:101" ht="21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9"/>
      <c r="M249" s="5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4"/>
      <c r="CL249" s="4"/>
      <c r="CM249" s="4"/>
      <c r="CN249" s="4"/>
      <c r="CO249" s="3"/>
      <c r="CP249" s="4"/>
      <c r="CQ249" s="4"/>
      <c r="CR249" s="3"/>
      <c r="CS249" s="4"/>
      <c r="CT249" s="4"/>
      <c r="CU249" s="3"/>
      <c r="CV249" s="4"/>
      <c r="CW249" s="4"/>
    </row>
    <row r="250" spans="1:101" ht="21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9"/>
      <c r="M250" s="5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4"/>
      <c r="CL250" s="4"/>
      <c r="CM250" s="4"/>
      <c r="CN250" s="4"/>
      <c r="CO250" s="3"/>
      <c r="CP250" s="4"/>
      <c r="CQ250" s="4"/>
      <c r="CR250" s="3"/>
      <c r="CS250" s="4"/>
      <c r="CT250" s="4"/>
      <c r="CU250" s="3"/>
      <c r="CV250" s="4"/>
      <c r="CW250" s="4"/>
    </row>
    <row r="251" spans="1:101" ht="21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9"/>
      <c r="M251" s="5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4"/>
      <c r="CL251" s="4"/>
      <c r="CM251" s="4"/>
      <c r="CN251" s="4"/>
      <c r="CO251" s="3"/>
      <c r="CP251" s="4"/>
      <c r="CQ251" s="4"/>
      <c r="CR251" s="3"/>
      <c r="CS251" s="4"/>
      <c r="CT251" s="4"/>
      <c r="CU251" s="3"/>
      <c r="CV251" s="4"/>
      <c r="CW251" s="4"/>
    </row>
    <row r="252" spans="1:101" ht="21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9"/>
      <c r="M252" s="5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4"/>
      <c r="CL252" s="4"/>
      <c r="CM252" s="4"/>
      <c r="CN252" s="4"/>
      <c r="CO252" s="3"/>
      <c r="CP252" s="4"/>
      <c r="CQ252" s="4"/>
      <c r="CR252" s="3"/>
      <c r="CS252" s="4"/>
      <c r="CT252" s="4"/>
      <c r="CU252" s="3"/>
      <c r="CV252" s="4"/>
      <c r="CW252" s="4"/>
    </row>
    <row r="253" spans="1:101" ht="21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9"/>
      <c r="M253" s="5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4"/>
      <c r="CL253" s="4"/>
      <c r="CM253" s="4"/>
      <c r="CN253" s="4"/>
      <c r="CO253" s="3"/>
      <c r="CP253" s="4"/>
      <c r="CQ253" s="4"/>
      <c r="CR253" s="3"/>
      <c r="CS253" s="4"/>
      <c r="CT253" s="4"/>
      <c r="CU253" s="3"/>
      <c r="CV253" s="4"/>
      <c r="CW253" s="4"/>
    </row>
    <row r="254" spans="1:101" ht="21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9"/>
      <c r="M254" s="5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4"/>
      <c r="CL254" s="4"/>
      <c r="CM254" s="4"/>
      <c r="CN254" s="4"/>
      <c r="CO254" s="3"/>
      <c r="CP254" s="4"/>
      <c r="CQ254" s="4"/>
      <c r="CR254" s="3"/>
      <c r="CS254" s="4"/>
      <c r="CT254" s="4"/>
      <c r="CU254" s="3"/>
      <c r="CV254" s="4"/>
      <c r="CW254" s="4"/>
    </row>
    <row r="255" spans="1:101" ht="21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9"/>
      <c r="M255" s="5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4"/>
      <c r="CL255" s="4"/>
      <c r="CM255" s="4"/>
      <c r="CN255" s="4"/>
      <c r="CO255" s="3"/>
      <c r="CP255" s="4"/>
      <c r="CQ255" s="4"/>
      <c r="CR255" s="3"/>
      <c r="CS255" s="4"/>
      <c r="CT255" s="4"/>
      <c r="CU255" s="3"/>
      <c r="CV255" s="4"/>
      <c r="CW255" s="4"/>
    </row>
    <row r="256" spans="1:101" ht="21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9"/>
      <c r="M256" s="5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</row>
    <row r="257" spans="1:101" ht="21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9"/>
      <c r="M257" s="5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</row>
    <row r="258" spans="1:101" ht="21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9"/>
      <c r="M258" s="5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</row>
    <row r="259" spans="1:101" ht="21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9"/>
      <c r="M259" s="5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</row>
    <row r="260" spans="1:101" ht="21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9"/>
      <c r="M260" s="5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</row>
    <row r="261" spans="1:101" ht="21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9"/>
      <c r="M261" s="5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</row>
    <row r="262" spans="1:101" ht="21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9"/>
      <c r="M262" s="5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</row>
    <row r="263" spans="1:101" ht="21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9"/>
      <c r="M263" s="5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</row>
    <row r="264" spans="1:101" ht="21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9"/>
      <c r="M264" s="5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</row>
    <row r="265" spans="1:101" ht="21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9"/>
      <c r="M265" s="5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</row>
    <row r="266" spans="1:101" ht="21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9"/>
      <c r="M266" s="5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</row>
    <row r="267" spans="1:101" ht="21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9"/>
      <c r="M267" s="5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</row>
    <row r="268" spans="1:101" ht="21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9"/>
      <c r="M268" s="5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</row>
    <row r="269" spans="1:101" ht="21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9"/>
      <c r="M269" s="5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</row>
    <row r="270" spans="1:101" ht="21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9"/>
      <c r="M270" s="5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</row>
    <row r="271" spans="1:101" ht="21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9"/>
      <c r="M271" s="5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</row>
    <row r="272" spans="1:101" ht="21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9"/>
      <c r="M272" s="5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</row>
    <row r="273" spans="1:101" ht="21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9"/>
      <c r="M273" s="5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</row>
    <row r="274" spans="1:101" ht="21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9"/>
      <c r="M274" s="5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</row>
    <row r="275" spans="1:101" ht="21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9"/>
      <c r="M275" s="5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</row>
    <row r="276" spans="1:101" ht="21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9"/>
      <c r="M276" s="5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</row>
    <row r="277" spans="1:101" ht="21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9"/>
      <c r="M277" s="5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</row>
    <row r="278" spans="1:101" ht="21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9"/>
      <c r="M278" s="5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</row>
    <row r="279" spans="1:101" ht="21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9"/>
      <c r="M279" s="5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</row>
    <row r="280" spans="1:101" ht="21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9"/>
      <c r="M280" s="5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</row>
    <row r="281" spans="1:101" ht="21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9"/>
      <c r="M281" s="5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</row>
    <row r="282" spans="1:101" ht="21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9"/>
      <c r="M282" s="5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</row>
    <row r="283" spans="1:101" ht="21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9"/>
      <c r="M283" s="5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</row>
    <row r="284" spans="1:101" ht="21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9"/>
      <c r="M284" s="5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</row>
    <row r="285" spans="1:101" ht="21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9"/>
      <c r="M285" s="5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</row>
    <row r="286" spans="1:101" ht="21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9"/>
      <c r="M286" s="5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</row>
    <row r="287" spans="1:101" ht="21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9"/>
      <c r="M287" s="5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</row>
    <row r="288" spans="1:101" ht="21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9"/>
      <c r="M288" s="5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</row>
    <row r="289" spans="1:101" ht="21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9"/>
      <c r="M289" s="5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</row>
    <row r="290" spans="1:101" ht="21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9"/>
      <c r="M290" s="5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</row>
    <row r="291" spans="1:101" ht="21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9"/>
      <c r="M291" s="5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</row>
    <row r="292" spans="1:101" ht="21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9"/>
      <c r="M292" s="5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</row>
    <row r="293" spans="1:101" ht="21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9"/>
      <c r="M293" s="5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</row>
    <row r="294" spans="1:101" ht="21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9"/>
      <c r="M294" s="5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</row>
    <row r="295" spans="1:101" ht="21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9"/>
      <c r="M295" s="5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</row>
    <row r="296" spans="1:101" ht="21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9"/>
      <c r="M296" s="5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</row>
    <row r="297" spans="1:101" ht="21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9"/>
      <c r="M297" s="5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</row>
    <row r="298" spans="1:101" ht="21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9"/>
      <c r="M298" s="5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</row>
    <row r="299" spans="1:101" ht="21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9"/>
      <c r="M299" s="5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</row>
    <row r="300" spans="1:101" ht="21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9"/>
      <c r="M300" s="5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</row>
    <row r="301" spans="1:101" ht="21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9"/>
      <c r="M301" s="5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</row>
    <row r="302" spans="1:101" ht="21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9"/>
      <c r="M302" s="5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</row>
    <row r="303" spans="1:101" ht="21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9"/>
      <c r="M303" s="5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</row>
    <row r="304" spans="1:101" ht="21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9"/>
      <c r="M304" s="5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</row>
    <row r="305" spans="1:101" ht="21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9"/>
      <c r="M305" s="5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</row>
    <row r="306" spans="1:101" ht="21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9"/>
      <c r="M306" s="5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</row>
    <row r="307" spans="1:101" ht="21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9"/>
      <c r="M307" s="5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</row>
    <row r="308" spans="1:101" ht="21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9"/>
      <c r="M308" s="5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</row>
    <row r="309" spans="1:101" ht="21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9"/>
      <c r="M309" s="5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</row>
    <row r="310" spans="1:101" ht="21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9"/>
      <c r="M310" s="5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</row>
    <row r="311" spans="1:101" ht="21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9"/>
      <c r="M311" s="5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</row>
    <row r="312" spans="1:101" ht="21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9"/>
      <c r="M312" s="5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</row>
    <row r="313" spans="1:101" ht="21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9"/>
      <c r="M313" s="5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</row>
    <row r="314" spans="1:101" ht="21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9"/>
      <c r="M314" s="5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</row>
    <row r="315" spans="1:101" ht="21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9"/>
      <c r="M315" s="5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</row>
    <row r="316" spans="1:101" ht="21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9"/>
      <c r="M316" s="5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</row>
    <row r="317" spans="1:101" ht="21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9"/>
      <c r="M317" s="5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</row>
    <row r="318" spans="1:101" ht="21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9"/>
      <c r="M318" s="5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</row>
    <row r="319" spans="1:101" ht="21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9"/>
      <c r="M319" s="5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</row>
    <row r="320" spans="1:101" ht="21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9"/>
      <c r="M320" s="5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</row>
    <row r="321" spans="1:101" ht="21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9"/>
      <c r="M321" s="5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</row>
    <row r="322" spans="1:101" ht="21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9"/>
      <c r="M322" s="5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</row>
    <row r="323" spans="1:101" ht="21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9"/>
      <c r="M323" s="5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</row>
    <row r="324" spans="1:101" ht="21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9"/>
      <c r="M324" s="5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</row>
    <row r="325" spans="1:101" ht="21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9"/>
      <c r="M325" s="5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</row>
    <row r="326" spans="1:101" ht="21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9"/>
      <c r="M326" s="5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</row>
    <row r="327" spans="1:101" ht="21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9"/>
      <c r="M327" s="5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</row>
    <row r="328" spans="1:101" ht="21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9"/>
      <c r="M328" s="5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</row>
    <row r="329" spans="1:101" ht="21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9"/>
      <c r="M329" s="5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</row>
    <row r="330" spans="1:101" ht="21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9"/>
      <c r="M330" s="5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</row>
    <row r="331" spans="1:101" ht="21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9"/>
      <c r="M331" s="5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</row>
    <row r="332" spans="1:101" ht="21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9"/>
      <c r="M332" s="5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</row>
    <row r="333" spans="1:101" ht="21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9"/>
      <c r="M333" s="5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</row>
    <row r="334" spans="1:101" ht="21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9"/>
      <c r="M334" s="5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</row>
    <row r="335" spans="1:101" ht="21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9"/>
      <c r="M335" s="5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</row>
    <row r="336" spans="1:101" ht="21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9"/>
      <c r="M336" s="5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</row>
    <row r="337" spans="1:101" ht="21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9"/>
      <c r="M337" s="5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</row>
    <row r="338" spans="1:101" ht="21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9"/>
      <c r="M338" s="5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</row>
    <row r="339" spans="1:101" ht="21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9"/>
      <c r="M339" s="5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</row>
    <row r="340" spans="1:101" ht="21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9"/>
      <c r="M340" s="5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</row>
    <row r="341" spans="1:101" ht="21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9"/>
      <c r="M341" s="5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</row>
    <row r="342" spans="1:101" ht="21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9"/>
      <c r="M342" s="5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</row>
    <row r="343" spans="1:101" ht="21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9"/>
      <c r="M343" s="5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</row>
    <row r="344" spans="1:101" ht="21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9"/>
      <c r="M344" s="5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</row>
    <row r="345" spans="1:101" ht="21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9"/>
      <c r="M345" s="5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</row>
    <row r="346" spans="1:101" ht="21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9"/>
      <c r="M346" s="5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</row>
    <row r="347" spans="1:101" ht="21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9"/>
      <c r="M347" s="5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</row>
    <row r="348" spans="1:101" ht="21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9"/>
      <c r="M348" s="5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</row>
    <row r="349" spans="1:101" ht="21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9"/>
      <c r="M349" s="5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</row>
    <row r="350" spans="1:101" ht="21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9"/>
      <c r="M350" s="5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</row>
    <row r="351" spans="1:101" ht="21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9"/>
      <c r="M351" s="5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</row>
    <row r="352" spans="1:101" ht="21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9"/>
      <c r="M352" s="5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</row>
    <row r="353" spans="1:101" ht="21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9"/>
      <c r="M353" s="5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</row>
    <row r="354" spans="1:101" ht="21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9"/>
      <c r="M354" s="5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</row>
    <row r="355" spans="1:101" ht="21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9"/>
      <c r="M355" s="5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</row>
    <row r="356" spans="1:101" ht="21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9"/>
      <c r="M356" s="5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</row>
    <row r="357" spans="1:101" ht="21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9"/>
      <c r="M357" s="5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</row>
    <row r="358" spans="1:101" ht="21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9"/>
      <c r="M358" s="5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</row>
    <row r="359" spans="1:101" ht="21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9"/>
      <c r="M359" s="5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</row>
    <row r="360" spans="1:101" ht="21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9"/>
      <c r="M360" s="5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</row>
    <row r="361" spans="1:101" ht="21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9"/>
      <c r="M361" s="5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</row>
    <row r="362" spans="1:101" ht="21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9"/>
      <c r="M362" s="5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</row>
    <row r="363" spans="1:101" ht="21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9"/>
      <c r="M363" s="5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</row>
    <row r="364" spans="1:101" ht="21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9"/>
      <c r="M364" s="5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</row>
    <row r="365" spans="1:101" ht="21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9"/>
      <c r="M365" s="5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</row>
    <row r="366" spans="1:101" ht="21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9"/>
      <c r="M366" s="5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</row>
    <row r="367" spans="1:101" ht="21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9"/>
      <c r="M367" s="5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</row>
    <row r="368" spans="1:101" ht="21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9"/>
      <c r="M368" s="5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</row>
    <row r="369" spans="1:101" ht="21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9"/>
      <c r="M369" s="5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</row>
    <row r="370" spans="1:101" ht="21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9"/>
      <c r="M370" s="5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</row>
    <row r="371" spans="1:101" ht="21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9"/>
      <c r="M371" s="5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</row>
    <row r="372" spans="1:101" ht="21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9"/>
      <c r="M372" s="5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</row>
    <row r="373" spans="1:101" ht="21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9"/>
      <c r="M373" s="5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</row>
    <row r="374" spans="1:101" ht="21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9"/>
      <c r="M374" s="5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</row>
    <row r="375" spans="1:101" ht="21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9"/>
      <c r="M375" s="5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</row>
    <row r="376" spans="1:101" ht="21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9"/>
      <c r="M376" s="5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</row>
    <row r="377" spans="1:101" ht="21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9"/>
      <c r="M377" s="5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</row>
    <row r="378" spans="1:101" ht="21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9"/>
      <c r="M378" s="5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</row>
    <row r="379" spans="1:101" ht="21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9"/>
      <c r="M379" s="5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</row>
    <row r="380" spans="1:101" ht="21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9"/>
      <c r="M380" s="5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</row>
    <row r="381" spans="1:101" ht="21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9"/>
      <c r="M381" s="5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</row>
    <row r="382" spans="1:101" ht="21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9"/>
      <c r="M382" s="5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</row>
    <row r="383" spans="1:101" ht="21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9"/>
      <c r="M383" s="5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</row>
    <row r="384" spans="1:101" ht="21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9"/>
      <c r="M384" s="5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</row>
    <row r="385" spans="1:101" ht="21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9"/>
      <c r="M385" s="5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</row>
    <row r="386" spans="1:101" ht="21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9"/>
      <c r="M386" s="5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</row>
    <row r="387" spans="1:101" ht="21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9"/>
      <c r="M387" s="5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</row>
    <row r="388" spans="1:101" ht="21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9"/>
      <c r="M388" s="5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</row>
    <row r="389" spans="1:101" ht="21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9"/>
      <c r="M389" s="5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</row>
    <row r="390" spans="1:101" ht="21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9"/>
      <c r="M390" s="5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</row>
    <row r="391" spans="1:101" ht="21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9"/>
      <c r="M391" s="5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</row>
    <row r="392" spans="1:101" ht="21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9"/>
      <c r="M392" s="5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</row>
    <row r="393" spans="1:101" ht="21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9"/>
      <c r="M393" s="5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</row>
    <row r="394" spans="1:101" ht="21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9"/>
      <c r="M394" s="5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</row>
    <row r="395" spans="1:101" ht="21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9"/>
      <c r="M395" s="5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</row>
    <row r="396" spans="1:101" ht="21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9"/>
      <c r="M396" s="5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</row>
    <row r="397" spans="1:101" ht="21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9"/>
      <c r="M397" s="5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</row>
    <row r="398" spans="1:101" ht="21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9"/>
      <c r="M398" s="5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</row>
    <row r="399" spans="1:101" ht="21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9"/>
      <c r="M399" s="5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</row>
    <row r="400" spans="1:101" ht="21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9"/>
      <c r="M400" s="5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</row>
    <row r="401" spans="1:101" ht="21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9"/>
      <c r="M401" s="5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</row>
    <row r="402" spans="1:101" ht="21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9"/>
      <c r="M402" s="5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</row>
    <row r="403" spans="1:101" ht="21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9"/>
      <c r="M403" s="5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</row>
    <row r="404" spans="1:101" ht="21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9"/>
      <c r="M404" s="5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</row>
    <row r="405" spans="1:101" ht="21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9"/>
      <c r="M405" s="5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</row>
    <row r="406" spans="1:101" ht="21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9"/>
      <c r="M406" s="5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</row>
    <row r="407" spans="1:101" ht="21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9"/>
      <c r="M407" s="5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</row>
    <row r="408" spans="1:101" ht="21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9"/>
      <c r="M408" s="5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</row>
    <row r="409" spans="1:101" ht="21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9"/>
      <c r="M409" s="5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</row>
    <row r="410" spans="1:101" ht="21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9"/>
      <c r="M410" s="5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</row>
    <row r="411" spans="1:101" ht="21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9"/>
      <c r="M411" s="5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</row>
    <row r="412" spans="1:101" ht="21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9"/>
      <c r="M412" s="5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</row>
    <row r="413" spans="1:101" ht="21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9"/>
      <c r="M413" s="5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</row>
    <row r="414" spans="1:101" ht="21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9"/>
      <c r="M414" s="5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</row>
    <row r="415" spans="1:101" ht="21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9"/>
      <c r="M415" s="5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</row>
    <row r="416" spans="1:101" ht="21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9"/>
      <c r="M416" s="5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</row>
    <row r="417" spans="1:101" ht="21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9"/>
      <c r="M417" s="5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</row>
    <row r="418" spans="1:101" ht="21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9"/>
      <c r="M418" s="5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</row>
    <row r="419" spans="1:101" ht="21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9"/>
      <c r="M419" s="5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</row>
    <row r="420" spans="1:101" ht="21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9"/>
      <c r="M420" s="5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</row>
    <row r="421" spans="1:101" ht="21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9"/>
      <c r="M421" s="5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</row>
    <row r="422" spans="1:101" ht="21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9"/>
      <c r="M422" s="5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</row>
    <row r="423" spans="1:101" ht="21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9"/>
      <c r="M423" s="5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</row>
    <row r="424" spans="1:101" ht="21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9"/>
      <c r="M424" s="5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</row>
    <row r="425" spans="1:101" ht="21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9"/>
      <c r="M425" s="5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</row>
    <row r="426" spans="1:101" ht="21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9"/>
      <c r="M426" s="5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</row>
    <row r="427" spans="1:101" ht="21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9"/>
      <c r="M427" s="5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</row>
    <row r="428" spans="1:101" ht="21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9"/>
      <c r="M428" s="5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</row>
    <row r="429" spans="1:101" ht="21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9"/>
      <c r="M429" s="5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</row>
    <row r="430" spans="1:101" ht="21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9"/>
      <c r="M430" s="5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</row>
    <row r="431" spans="1:101" ht="21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9"/>
      <c r="M431" s="5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</row>
    <row r="432" spans="1:101" ht="21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9"/>
      <c r="M432" s="5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</row>
    <row r="433" spans="1:101" ht="21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9"/>
      <c r="M433" s="5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</row>
    <row r="434" spans="1:101" ht="21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9"/>
      <c r="M434" s="5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</row>
    <row r="435" spans="1:101" ht="21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9"/>
      <c r="M435" s="5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</row>
    <row r="436" spans="1:101" ht="21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9"/>
      <c r="M436" s="5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</row>
    <row r="437" spans="1:101" ht="21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9"/>
      <c r="M437" s="5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</row>
    <row r="438" spans="1:101" ht="21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9"/>
      <c r="M438" s="5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</row>
    <row r="439" spans="1:101" ht="21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9"/>
      <c r="M439" s="5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</row>
    <row r="440" spans="1:101" ht="21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9"/>
      <c r="M440" s="5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</row>
    <row r="441" spans="1:101" ht="21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9"/>
      <c r="M441" s="5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</row>
    <row r="442" spans="1:101" ht="21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9"/>
      <c r="M442" s="5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</row>
    <row r="443" spans="1:101" ht="21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9"/>
      <c r="M443" s="5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</row>
    <row r="444" spans="1:101" ht="21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9"/>
      <c r="M444" s="5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</row>
    <row r="445" spans="1:101" ht="21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9"/>
      <c r="M445" s="5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</row>
    <row r="446" spans="1:101" ht="21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9"/>
      <c r="M446" s="5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</row>
    <row r="447" spans="1:101" ht="21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9"/>
      <c r="M447" s="5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</row>
    <row r="448" spans="1:101" ht="21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9"/>
      <c r="M448" s="5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</row>
    <row r="449" spans="1:101" ht="21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9"/>
      <c r="M449" s="5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</row>
    <row r="450" spans="1:101" ht="21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9"/>
      <c r="M450" s="5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</row>
    <row r="451" spans="1:101" ht="21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9"/>
      <c r="M451" s="5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</row>
    <row r="452" spans="1:101" ht="21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9"/>
      <c r="M452" s="5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</row>
    <row r="453" spans="1:101" ht="21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9"/>
      <c r="M453" s="5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</row>
    <row r="454" spans="1:101" ht="21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9"/>
      <c r="M454" s="5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</row>
    <row r="455" spans="1:101" ht="21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9"/>
      <c r="M455" s="5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</row>
    <row r="456" spans="1:101" ht="21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9"/>
      <c r="M456" s="5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</row>
    <row r="457" spans="1:101" ht="21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9"/>
      <c r="M457" s="5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</row>
    <row r="458" spans="1:101" ht="21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9"/>
      <c r="M458" s="5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</row>
    <row r="459" spans="1:101" ht="21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9"/>
      <c r="M459" s="5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</row>
    <row r="460" spans="1:101" ht="21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9"/>
      <c r="M460" s="5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</row>
    <row r="461" spans="1:101" ht="21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9"/>
      <c r="M461" s="5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</row>
    <row r="462" spans="1:101" ht="21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9"/>
      <c r="M462" s="5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</row>
    <row r="463" spans="1:101" ht="21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9"/>
      <c r="M463" s="5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</row>
    <row r="464" spans="1:101" ht="21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9"/>
      <c r="M464" s="5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</row>
    <row r="465" spans="1:101" ht="21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9"/>
      <c r="M465" s="5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</row>
    <row r="466" spans="1:101" ht="21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9"/>
      <c r="M466" s="5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</row>
    <row r="467" spans="1:101" ht="21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9"/>
      <c r="M467" s="5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</row>
    <row r="468" spans="1:101" ht="21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9"/>
      <c r="M468" s="5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</row>
    <row r="469" spans="1:101" ht="21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9"/>
      <c r="M469" s="5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</row>
    <row r="470" spans="1:101" ht="21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9"/>
      <c r="M470" s="5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</row>
    <row r="471" spans="1:101" ht="21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9"/>
      <c r="M471" s="5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</row>
    <row r="472" spans="1:101" ht="21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9"/>
      <c r="M472" s="5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</row>
    <row r="473" spans="1:101" ht="21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9"/>
      <c r="M473" s="5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</row>
    <row r="474" spans="1:101" ht="21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9"/>
      <c r="M474" s="5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</row>
    <row r="475" spans="1:101" ht="21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9"/>
      <c r="M475" s="5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</row>
    <row r="476" spans="1:101" ht="21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9"/>
      <c r="M476" s="5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</row>
    <row r="477" spans="1:101" ht="21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9"/>
      <c r="M477" s="5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</row>
    <row r="478" spans="1:101" ht="21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9"/>
      <c r="M478" s="5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</row>
    <row r="479" spans="1:101" ht="21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9"/>
      <c r="M479" s="5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</row>
    <row r="480" spans="1:101" ht="21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9"/>
      <c r="M480" s="5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</row>
    <row r="481" spans="1:101" ht="21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9"/>
      <c r="M481" s="5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</row>
    <row r="482" spans="1:101" ht="21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9"/>
      <c r="M482" s="5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</row>
    <row r="483" spans="1:101" ht="21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9"/>
      <c r="M483" s="5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</row>
    <row r="484" spans="1:101" ht="21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9"/>
      <c r="M484" s="5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</row>
    <row r="485" spans="1:101" ht="21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9"/>
      <c r="M485" s="5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</row>
    <row r="486" spans="1:101" ht="21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9"/>
      <c r="M486" s="5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</row>
    <row r="487" spans="1:101" ht="21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9"/>
      <c r="M487" s="5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</row>
    <row r="488" spans="1:101" ht="21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9"/>
      <c r="M488" s="5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</row>
    <row r="489" spans="1:101" ht="21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9"/>
      <c r="M489" s="5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</row>
    <row r="490" spans="1:101" ht="21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9"/>
      <c r="M490" s="5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</row>
    <row r="491" spans="1:101" ht="21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9"/>
      <c r="M491" s="5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</row>
    <row r="492" spans="1:101" ht="21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9"/>
      <c r="M492" s="5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</row>
    <row r="493" spans="1:101" ht="21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9"/>
      <c r="M493" s="5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</row>
    <row r="494" spans="1:101" ht="21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9"/>
      <c r="M494" s="5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</row>
    <row r="495" spans="1:101" ht="21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9"/>
      <c r="M495" s="5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</row>
    <row r="496" spans="1:101" ht="21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9"/>
      <c r="M496" s="5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</row>
    <row r="497" spans="1:101" ht="21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9"/>
      <c r="M497" s="5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</row>
    <row r="498" spans="1:101" ht="21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9"/>
      <c r="M498" s="5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</row>
    <row r="499" spans="1:101" ht="21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9"/>
      <c r="M499" s="5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</row>
    <row r="500" spans="1:101" ht="21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9"/>
      <c r="M500" s="5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</row>
    <row r="501" spans="1:101" ht="21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9"/>
      <c r="M501" s="5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</row>
    <row r="502" spans="1:101" ht="21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9"/>
      <c r="M502" s="5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</row>
    <row r="503" spans="1:101" ht="21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9"/>
      <c r="M503" s="5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</row>
    <row r="504" spans="1:101" ht="21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9"/>
      <c r="M504" s="5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</row>
    <row r="505" spans="1:101" ht="21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9"/>
      <c r="M505" s="5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</row>
    <row r="506" spans="1:101" ht="21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9"/>
      <c r="M506" s="5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</row>
    <row r="507" spans="1:101" ht="21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9"/>
      <c r="M507" s="5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</row>
    <row r="508" spans="1:101" ht="21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9"/>
      <c r="M508" s="5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</row>
    <row r="509" spans="1:101" ht="21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9"/>
      <c r="M509" s="5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</row>
    <row r="510" spans="1:101" ht="21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9"/>
      <c r="M510" s="5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</row>
    <row r="511" spans="1:101" ht="21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9"/>
      <c r="M511" s="5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</row>
    <row r="512" spans="1:101" ht="21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9"/>
      <c r="M512" s="5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</row>
    <row r="513" spans="1:101" ht="21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9"/>
      <c r="M513" s="5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</row>
    <row r="514" spans="1:101" ht="21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9"/>
      <c r="M514" s="5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</row>
    <row r="515" spans="1:101" ht="21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9"/>
      <c r="M515" s="5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</row>
    <row r="516" spans="1:101" ht="21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9"/>
      <c r="M516" s="5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</row>
    <row r="517" spans="1:101" ht="21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9"/>
      <c r="M517" s="5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</row>
    <row r="518" spans="1:101" ht="21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9"/>
      <c r="M518" s="5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</row>
    <row r="519" spans="1:101" ht="21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9"/>
      <c r="M519" s="5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</row>
    <row r="520" spans="1:101" ht="21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9"/>
      <c r="M520" s="5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</row>
    <row r="521" spans="1:101" ht="21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9"/>
      <c r="M521" s="5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</row>
    <row r="522" spans="1:101" ht="21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9"/>
      <c r="M522" s="5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</row>
    <row r="523" spans="1:101" ht="21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9"/>
      <c r="M523" s="5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</row>
    <row r="524" spans="1:101" ht="21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9"/>
      <c r="M524" s="5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</row>
    <row r="525" spans="1:101" ht="21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9"/>
      <c r="M525" s="5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</row>
    <row r="526" spans="1:101" ht="21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9"/>
      <c r="M526" s="5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</row>
    <row r="527" spans="1:101" ht="21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9"/>
      <c r="M527" s="5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</row>
    <row r="528" spans="1:101" ht="21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9"/>
      <c r="M528" s="5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</row>
    <row r="529" spans="1:101" ht="21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9"/>
      <c r="M529" s="5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</row>
    <row r="530" spans="1:101" ht="21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9"/>
      <c r="M530" s="5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</row>
    <row r="531" spans="1:101" ht="21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9"/>
      <c r="M531" s="5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</row>
    <row r="532" spans="1:101" ht="21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9"/>
      <c r="M532" s="5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</row>
    <row r="533" spans="1:101" ht="21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9"/>
      <c r="M533" s="5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</row>
    <row r="534" spans="1:101" ht="21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9"/>
      <c r="M534" s="5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</row>
    <row r="535" spans="1:101" ht="21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9"/>
      <c r="M535" s="5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</row>
    <row r="536" spans="1:101" ht="21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9"/>
      <c r="M536" s="5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</row>
    <row r="537" spans="1:101" ht="21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9"/>
      <c r="M537" s="5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</row>
    <row r="538" spans="1:101" ht="21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9"/>
      <c r="M538" s="5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</row>
    <row r="539" spans="1:101" ht="21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9"/>
      <c r="M539" s="5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</row>
    <row r="540" spans="1:101" ht="21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9"/>
      <c r="M540" s="5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</row>
    <row r="541" spans="1:101" ht="21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9"/>
      <c r="M541" s="5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</row>
    <row r="542" spans="1:101" ht="21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9"/>
      <c r="M542" s="5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</row>
    <row r="543" spans="1:101" ht="21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9"/>
      <c r="M543" s="5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</row>
    <row r="544" spans="1:101" ht="21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9"/>
      <c r="M544" s="5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</row>
    <row r="545" spans="1:101" ht="21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9"/>
      <c r="M545" s="5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</row>
    <row r="546" spans="1:101" ht="21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9"/>
      <c r="M546" s="5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</row>
    <row r="547" spans="1:101" ht="21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9"/>
      <c r="M547" s="5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</row>
    <row r="548" spans="1:101" ht="21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9"/>
      <c r="M548" s="5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</row>
    <row r="549" spans="1:101" ht="21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9"/>
      <c r="M549" s="5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</row>
    <row r="550" spans="1:101" ht="21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9"/>
      <c r="M550" s="5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</row>
    <row r="551" spans="1:101" ht="21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9"/>
      <c r="M551" s="5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</row>
    <row r="552" spans="1:101" ht="21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9"/>
      <c r="M552" s="5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</row>
    <row r="553" spans="1:101" ht="21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9"/>
      <c r="M553" s="5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</row>
    <row r="554" spans="1:101" ht="21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9"/>
      <c r="M554" s="5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</row>
    <row r="555" spans="1:101" ht="21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9"/>
      <c r="M555" s="5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</row>
    <row r="556" spans="1:101" ht="21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9"/>
      <c r="M556" s="5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</row>
    <row r="557" spans="1:101" ht="21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9"/>
      <c r="M557" s="5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</row>
    <row r="558" spans="1:101" ht="21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9"/>
      <c r="M558" s="5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</row>
    <row r="559" spans="1:101" ht="21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9"/>
      <c r="M559" s="5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</row>
    <row r="560" spans="1:101" ht="21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9"/>
      <c r="M560" s="5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</row>
    <row r="561" spans="1:101" ht="21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9"/>
      <c r="M561" s="5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</row>
    <row r="562" spans="1:101" ht="21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9"/>
      <c r="M562" s="5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</row>
    <row r="563" spans="1:101" ht="21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9"/>
      <c r="M563" s="5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</row>
    <row r="564" spans="1:101" ht="21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9"/>
      <c r="M564" s="5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</row>
    <row r="565" spans="1:101" ht="21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9"/>
      <c r="M565" s="5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</row>
    <row r="566" spans="1:101" ht="21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9"/>
      <c r="M566" s="5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</row>
    <row r="567" spans="1:101" ht="21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9"/>
      <c r="M567" s="5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</row>
    <row r="568" spans="1:101" ht="21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9"/>
      <c r="M568" s="5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</row>
    <row r="569" spans="1:101" ht="21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9"/>
      <c r="M569" s="5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</row>
    <row r="570" spans="1:101" ht="21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9"/>
      <c r="M570" s="5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</row>
    <row r="571" spans="1:101" ht="21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9"/>
      <c r="M571" s="5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</row>
    <row r="572" spans="1:101" ht="21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9"/>
      <c r="M572" s="5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</row>
    <row r="573" spans="1:101" ht="21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9"/>
      <c r="M573" s="5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</row>
    <row r="574" spans="1:101" ht="21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9"/>
      <c r="M574" s="5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</row>
    <row r="575" spans="1:101" ht="21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9"/>
      <c r="M575" s="5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</row>
    <row r="576" spans="1:101" ht="21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9"/>
      <c r="M576" s="5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</row>
    <row r="577" spans="1:101" ht="21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9"/>
      <c r="M577" s="5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</row>
    <row r="578" spans="1:101" ht="21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9"/>
      <c r="M578" s="5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</row>
    <row r="579" spans="1:101" ht="21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9"/>
      <c r="M579" s="5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</row>
    <row r="580" spans="1:101" ht="21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9"/>
      <c r="M580" s="5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</row>
    <row r="581" spans="1:101" ht="21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9"/>
      <c r="M581" s="5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</row>
    <row r="582" spans="1:101" ht="21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9"/>
      <c r="M582" s="5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</row>
    <row r="583" spans="1:101" ht="21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9"/>
      <c r="M583" s="5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</row>
    <row r="584" spans="1:101" ht="21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9"/>
      <c r="M584" s="5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</row>
    <row r="585" spans="1:101" ht="21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9"/>
      <c r="M585" s="5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</row>
    <row r="586" spans="1:101" ht="21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9"/>
      <c r="M586" s="5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</row>
    <row r="587" spans="1:101" ht="21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9"/>
      <c r="M587" s="5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</row>
    <row r="588" spans="1:101" ht="21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9"/>
      <c r="M588" s="5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</row>
    <row r="589" spans="1:101" ht="21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9"/>
      <c r="M589" s="5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</row>
    <row r="590" spans="1:101" ht="21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9"/>
      <c r="M590" s="5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</row>
    <row r="591" spans="1:101" ht="21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9"/>
      <c r="M591" s="5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</row>
    <row r="592" spans="1:101" ht="21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9"/>
      <c r="M592" s="5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</row>
    <row r="593" spans="1:101" ht="21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9"/>
      <c r="M593" s="5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</row>
    <row r="594" spans="1:101" ht="21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9"/>
      <c r="M594" s="5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</row>
    <row r="595" spans="1:101" ht="21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9"/>
      <c r="M595" s="5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</row>
    <row r="596" spans="1:101" ht="21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9"/>
      <c r="M596" s="5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</row>
    <row r="597" spans="1:101" ht="21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9"/>
      <c r="M597" s="5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</row>
    <row r="598" spans="1:101" ht="21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9"/>
      <c r="M598" s="5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</row>
    <row r="599" spans="1:101" ht="21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9"/>
      <c r="M599" s="5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</row>
    <row r="600" spans="1:101" ht="21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9"/>
      <c r="M600" s="5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</row>
    <row r="601" spans="1:101" ht="21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9"/>
      <c r="M601" s="5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</row>
    <row r="602" spans="1:101" ht="21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9"/>
      <c r="M602" s="5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</row>
    <row r="603" spans="1:101" ht="21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9"/>
      <c r="M603" s="5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</row>
    <row r="604" spans="1:101" ht="21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9"/>
      <c r="M604" s="5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</row>
    <row r="605" spans="1:101" ht="21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9"/>
      <c r="M605" s="5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</row>
    <row r="606" spans="1:101" ht="21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9"/>
      <c r="M606" s="5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</row>
    <row r="607" spans="1:101" ht="21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9"/>
      <c r="M607" s="5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</row>
    <row r="608" spans="1:101" ht="21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9"/>
      <c r="M608" s="5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</row>
    <row r="609" spans="1:101" ht="21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9"/>
      <c r="M609" s="5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</row>
    <row r="610" spans="1:101" ht="21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9"/>
      <c r="M610" s="5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</row>
    <row r="611" spans="1:101" ht="21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9"/>
      <c r="M611" s="5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</row>
    <row r="612" spans="1:101" ht="21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9"/>
      <c r="M612" s="5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</row>
    <row r="613" spans="1:101" ht="21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9"/>
      <c r="M613" s="5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</row>
    <row r="614" spans="1:101" ht="21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9"/>
      <c r="M614" s="5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</row>
    <row r="615" spans="1:101" ht="21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9"/>
      <c r="M615" s="5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</row>
    <row r="616" spans="1:101" ht="21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9"/>
      <c r="M616" s="5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</row>
    <row r="617" spans="1:101" ht="21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9"/>
      <c r="M617" s="5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</row>
    <row r="618" spans="1:101" ht="21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9"/>
      <c r="M618" s="5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</row>
    <row r="619" spans="1:101" ht="21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9"/>
      <c r="M619" s="5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</row>
    <row r="620" spans="1:101" ht="21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9"/>
      <c r="M620" s="5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</row>
    <row r="621" spans="1:101" ht="21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9"/>
      <c r="M621" s="5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</row>
    <row r="622" spans="1:101" ht="21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9"/>
      <c r="M622" s="5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</row>
    <row r="623" spans="1:101" ht="21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9"/>
      <c r="M623" s="5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</row>
    <row r="624" spans="1:101" ht="21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9"/>
      <c r="M624" s="5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</row>
    <row r="625" spans="1:101" ht="21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9"/>
      <c r="M625" s="5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</row>
    <row r="626" spans="1:101" ht="21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9"/>
      <c r="M626" s="5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</row>
    <row r="627" spans="1:101" ht="21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9"/>
      <c r="M627" s="5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</row>
    <row r="628" spans="1:101" ht="21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9"/>
      <c r="M628" s="5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</row>
    <row r="629" spans="1:101" ht="21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9"/>
      <c r="M629" s="5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</row>
    <row r="630" spans="1:101" ht="21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9"/>
      <c r="M630" s="5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</row>
    <row r="631" spans="1:101" ht="21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9"/>
      <c r="M631" s="5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</row>
    <row r="632" spans="1:101" ht="21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9"/>
      <c r="M632" s="5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</row>
    <row r="633" spans="1:101" ht="21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9"/>
      <c r="M633" s="5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</row>
    <row r="634" spans="1:101" ht="21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9"/>
      <c r="M634" s="5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</row>
    <row r="635" spans="1:101" ht="21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9"/>
      <c r="M635" s="5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</row>
    <row r="636" spans="1:101" ht="21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9"/>
      <c r="M636" s="5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</row>
    <row r="637" spans="1:101" ht="21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9"/>
      <c r="M637" s="5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</row>
    <row r="638" spans="1:101" ht="21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9"/>
      <c r="M638" s="5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</row>
    <row r="639" spans="1:101" ht="21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9"/>
      <c r="M639" s="5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</row>
    <row r="640" spans="1:101" ht="21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9"/>
      <c r="M640" s="5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</row>
    <row r="641" spans="1:101" ht="21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9"/>
      <c r="M641" s="5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</row>
    <row r="642" spans="1:101" ht="21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9"/>
      <c r="M642" s="5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</row>
    <row r="643" spans="1:101" ht="21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9"/>
      <c r="M643" s="5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</row>
    <row r="644" spans="1:101" ht="21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9"/>
      <c r="M644" s="5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</row>
    <row r="645" spans="1:101" ht="21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9"/>
      <c r="M645" s="5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</row>
    <row r="646" spans="1:101" ht="21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9"/>
      <c r="M646" s="5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</row>
    <row r="647" spans="1:101" ht="21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9"/>
      <c r="M647" s="5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</row>
    <row r="648" spans="1:101" ht="21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9"/>
      <c r="M648" s="5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</row>
    <row r="649" spans="1:101" ht="21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9"/>
      <c r="M649" s="5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</row>
    <row r="650" spans="1:101" ht="21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9"/>
      <c r="M650" s="5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</row>
    <row r="651" spans="1:101" ht="21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9"/>
      <c r="M651" s="5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</row>
    <row r="652" spans="1:101" ht="21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9"/>
      <c r="M652" s="5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</row>
    <row r="653" spans="1:101" ht="21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9"/>
      <c r="M653" s="5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</row>
    <row r="654" spans="1:101" ht="21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9"/>
      <c r="M654" s="5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</row>
    <row r="655" spans="1:101" ht="21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9"/>
      <c r="M655" s="5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</row>
    <row r="656" spans="1:101" ht="21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9"/>
      <c r="M656" s="5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</row>
    <row r="657" spans="1:101" ht="21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9"/>
      <c r="M657" s="5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</row>
    <row r="658" spans="1:101" ht="21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9"/>
      <c r="M658" s="5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</row>
    <row r="659" spans="1:101" ht="21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9"/>
      <c r="M659" s="5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</row>
    <row r="660" spans="1:101" ht="21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9"/>
      <c r="M660" s="5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</row>
    <row r="661" spans="1:101" ht="21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9"/>
      <c r="M661" s="5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</row>
    <row r="662" spans="1:101" ht="21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9"/>
      <c r="M662" s="5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</row>
    <row r="663" spans="1:101" ht="21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9"/>
      <c r="M663" s="5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</row>
    <row r="664" spans="1:101" ht="21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9"/>
      <c r="M664" s="5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</row>
    <row r="665" spans="1:101" ht="21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9"/>
      <c r="M665" s="5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</row>
    <row r="666" spans="1:101" ht="21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9"/>
      <c r="M666" s="5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</row>
    <row r="667" spans="1:101" ht="21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9"/>
      <c r="M667" s="5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</row>
    <row r="668" spans="1:101" ht="21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9"/>
      <c r="M668" s="5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</row>
    <row r="669" spans="1:101" ht="21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9"/>
      <c r="M669" s="5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</row>
    <row r="670" spans="1:101" ht="21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9"/>
      <c r="M670" s="5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</row>
    <row r="671" spans="1:101" ht="21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9"/>
      <c r="M671" s="5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</row>
    <row r="672" spans="1:101" ht="21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9"/>
      <c r="M672" s="5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</row>
    <row r="673" spans="1:101" ht="21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9"/>
      <c r="M673" s="5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</row>
    <row r="674" spans="1:101" ht="21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9"/>
      <c r="M674" s="5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</row>
    <row r="675" spans="1:101" ht="21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9"/>
      <c r="M675" s="5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</row>
    <row r="676" spans="1:101" ht="21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9"/>
      <c r="M676" s="5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</row>
    <row r="677" spans="1:101" ht="21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9"/>
      <c r="M677" s="5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</row>
    <row r="678" spans="1:101" ht="21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9"/>
      <c r="M678" s="5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</row>
    <row r="679" spans="1:101" ht="21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9"/>
      <c r="M679" s="5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</row>
    <row r="680" spans="1:101" ht="21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9"/>
      <c r="M680" s="5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</row>
    <row r="681" spans="1:101" ht="21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9"/>
      <c r="M681" s="5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</row>
    <row r="682" spans="1:101" ht="21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9"/>
      <c r="M682" s="5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</row>
    <row r="683" spans="1:101" ht="21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9"/>
      <c r="M683" s="5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</row>
    <row r="684" spans="1:101" ht="21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9"/>
      <c r="M684" s="5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</row>
    <row r="685" spans="1:101" ht="21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9"/>
      <c r="M685" s="5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</row>
    <row r="686" spans="1:101" ht="21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9"/>
      <c r="M686" s="5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</row>
    <row r="687" spans="1:101" ht="21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9"/>
      <c r="M687" s="5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</row>
    <row r="688" spans="1:101" ht="21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9"/>
      <c r="M688" s="5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</row>
    <row r="689" spans="1:101" ht="21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9"/>
      <c r="M689" s="5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</row>
    <row r="690" spans="1:101" ht="21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9"/>
      <c r="M690" s="5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</row>
    <row r="691" spans="1:101" ht="21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9"/>
      <c r="M691" s="5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</row>
    <row r="692" spans="1:101" ht="21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9"/>
      <c r="M692" s="5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</row>
    <row r="693" spans="1:101" ht="21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9"/>
      <c r="M693" s="5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</row>
    <row r="694" spans="1:101" ht="21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9"/>
      <c r="M694" s="5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</row>
    <row r="695" spans="1:101" ht="21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9"/>
      <c r="M695" s="5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</row>
    <row r="696" spans="1:101" ht="21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9"/>
      <c r="M696" s="5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</row>
    <row r="697" spans="1:101" ht="21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9"/>
      <c r="M697" s="5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</row>
    <row r="698" spans="1:101" ht="21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9"/>
      <c r="M698" s="5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</row>
    <row r="699" spans="1:101" ht="21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9"/>
      <c r="M699" s="5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</row>
    <row r="700" spans="1:101" ht="21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9"/>
      <c r="M700" s="5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</row>
    <row r="701" spans="1:101" ht="21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9"/>
      <c r="M701" s="5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</row>
    <row r="702" spans="1:101" ht="21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9"/>
      <c r="M702" s="5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</row>
    <row r="703" spans="1:101" ht="21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9"/>
      <c r="M703" s="5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</row>
    <row r="704" spans="1:101" ht="21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9"/>
      <c r="M704" s="5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</row>
    <row r="705" spans="1:101" ht="21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9"/>
      <c r="M705" s="5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</row>
    <row r="706" spans="1:101" ht="21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9"/>
      <c r="M706" s="5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</row>
    <row r="707" spans="1:101" ht="21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9"/>
      <c r="M707" s="5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</row>
    <row r="708" spans="1:101" ht="21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9"/>
      <c r="M708" s="5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</row>
    <row r="709" spans="1:101" ht="21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9"/>
      <c r="M709" s="5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</row>
    <row r="710" spans="1:101" ht="21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9"/>
      <c r="M710" s="5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</row>
    <row r="711" spans="1:101" ht="21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9"/>
      <c r="M711" s="5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</row>
    <row r="712" spans="1:101" ht="21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9"/>
      <c r="M712" s="5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</row>
    <row r="713" spans="1:101" ht="21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9"/>
      <c r="M713" s="5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</row>
    <row r="714" spans="1:101" ht="21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9"/>
      <c r="M714" s="5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</row>
    <row r="715" spans="1:101" ht="21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9"/>
      <c r="M715" s="5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</row>
    <row r="716" spans="1:101" ht="21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9"/>
      <c r="M716" s="5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</row>
    <row r="717" spans="1:101" ht="21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9"/>
      <c r="M717" s="5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</row>
    <row r="718" spans="1:101" ht="21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9"/>
      <c r="M718" s="5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</row>
    <row r="719" spans="1:101" ht="21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9"/>
      <c r="M719" s="5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</row>
    <row r="720" spans="1:101" ht="21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9"/>
      <c r="M720" s="5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</row>
    <row r="721" spans="1:101" ht="21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9"/>
      <c r="M721" s="5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</row>
    <row r="722" spans="1:101" ht="21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9"/>
      <c r="M722" s="5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</row>
    <row r="723" spans="1:101" ht="21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9"/>
      <c r="M723" s="5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</row>
    <row r="724" spans="1:101" ht="21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9"/>
      <c r="M724" s="5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</row>
    <row r="725" spans="1:101" ht="21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9"/>
      <c r="M725" s="5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</row>
    <row r="726" spans="1:101" ht="21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9"/>
      <c r="M726" s="5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</row>
    <row r="727" spans="1:101" ht="21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9"/>
      <c r="M727" s="5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</row>
    <row r="728" spans="1:101" ht="21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9"/>
      <c r="M728" s="5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</row>
    <row r="729" spans="1:101" ht="21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9"/>
      <c r="M729" s="5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</row>
    <row r="730" spans="1:101" ht="21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9"/>
      <c r="M730" s="5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</row>
    <row r="731" spans="1:101" ht="21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9"/>
      <c r="M731" s="5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</row>
    <row r="732" spans="1:101" ht="21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9"/>
      <c r="M732" s="5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</row>
    <row r="733" spans="1:101" ht="21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9"/>
      <c r="M733" s="5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</row>
    <row r="734" spans="1:101" ht="21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9"/>
      <c r="M734" s="5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</row>
    <row r="735" spans="1:101" ht="21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9"/>
      <c r="M735" s="5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</row>
    <row r="736" spans="1:101" ht="21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9"/>
      <c r="M736" s="5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</row>
    <row r="737" spans="1:101" ht="21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9"/>
      <c r="M737" s="5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</row>
    <row r="738" spans="1:101" ht="21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9"/>
      <c r="M738" s="5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</row>
    <row r="739" spans="1:101" ht="21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9"/>
      <c r="M739" s="5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</row>
    <row r="740" spans="1:101" ht="21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9"/>
      <c r="M740" s="5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</row>
    <row r="741" spans="1:101" ht="21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9"/>
      <c r="M741" s="5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</row>
    <row r="742" spans="1:101" ht="21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9"/>
      <c r="M742" s="5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</row>
    <row r="743" spans="1:101" ht="21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9"/>
      <c r="M743" s="5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</row>
    <row r="744" spans="1:101" ht="21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9"/>
      <c r="M744" s="5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</row>
    <row r="745" spans="1:101" ht="21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9"/>
      <c r="M745" s="5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</row>
    <row r="746" spans="1:101" ht="21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9"/>
      <c r="M746" s="5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</row>
    <row r="747" spans="1:101" ht="21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9"/>
      <c r="M747" s="5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</row>
    <row r="748" spans="1:101" ht="21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9"/>
      <c r="M748" s="5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</row>
    <row r="749" spans="1:101" ht="21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9"/>
      <c r="M749" s="5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</row>
    <row r="750" spans="1:101" ht="21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9"/>
      <c r="M750" s="5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</row>
    <row r="751" spans="1:101" ht="21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9"/>
      <c r="M751" s="5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</row>
    <row r="752" spans="1:101" ht="21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9"/>
      <c r="M752" s="5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</row>
    <row r="753" spans="1:101" ht="21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9"/>
      <c r="M753" s="5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</row>
    <row r="754" spans="1:101" ht="21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9"/>
      <c r="M754" s="5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</row>
    <row r="755" spans="1:101" ht="21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9"/>
      <c r="M755" s="5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</row>
    <row r="756" spans="1:101" ht="21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9"/>
      <c r="M756" s="5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</row>
    <row r="757" spans="1:101" ht="21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9"/>
      <c r="M757" s="5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</row>
    <row r="758" spans="1:101" ht="21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9"/>
      <c r="M758" s="5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</row>
    <row r="759" spans="1:101" ht="21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9"/>
      <c r="M759" s="5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</row>
    <row r="760" spans="1:101" ht="21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9"/>
      <c r="M760" s="5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</row>
    <row r="761" spans="1:101" ht="21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9"/>
      <c r="M761" s="5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</row>
    <row r="762" spans="1:101" ht="21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9"/>
      <c r="M762" s="5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</row>
    <row r="763" spans="1:101" ht="21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9"/>
      <c r="M763" s="5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</row>
    <row r="764" spans="1:101" ht="21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9"/>
      <c r="M764" s="5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</row>
    <row r="765" spans="1:101" ht="21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9"/>
      <c r="M765" s="5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</row>
    <row r="766" spans="1:101" ht="21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9"/>
      <c r="M766" s="5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</row>
    <row r="767" spans="1:101" ht="21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9"/>
      <c r="M767" s="5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</row>
    <row r="768" spans="1:101" ht="21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9"/>
      <c r="M768" s="5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</row>
    <row r="769" spans="1:101" ht="21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9"/>
      <c r="M769" s="5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</row>
    <row r="770" spans="1:101" ht="21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9"/>
      <c r="M770" s="5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</row>
    <row r="771" spans="1:101" ht="21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9"/>
      <c r="M771" s="5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</row>
    <row r="772" spans="1:101" ht="21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9"/>
      <c r="M772" s="5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</row>
    <row r="773" spans="1:101" ht="21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9"/>
      <c r="M773" s="5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</row>
    <row r="774" spans="1:101" ht="21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9"/>
      <c r="M774" s="5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</row>
    <row r="775" spans="1:101" ht="21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9"/>
      <c r="M775" s="5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</row>
    <row r="776" spans="1:101" ht="21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9"/>
      <c r="M776" s="5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</row>
    <row r="777" spans="1:101" ht="21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9"/>
      <c r="M777" s="5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</row>
    <row r="778" spans="1:101" ht="21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9"/>
      <c r="M778" s="5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</row>
    <row r="779" spans="1:101" ht="21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9"/>
      <c r="M779" s="5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</row>
    <row r="780" spans="1:101" ht="21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9"/>
      <c r="M780" s="5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</row>
    <row r="781" spans="1:101" ht="21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9"/>
      <c r="M781" s="5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</row>
    <row r="782" spans="1:101" ht="21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9"/>
      <c r="M782" s="5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</row>
    <row r="783" spans="1:101" ht="21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9"/>
      <c r="M783" s="5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</row>
    <row r="784" spans="1:101" ht="21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9"/>
      <c r="M784" s="5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</row>
    <row r="785" spans="1:101" ht="21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9"/>
      <c r="M785" s="5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</row>
    <row r="786" spans="1:101" ht="21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9"/>
      <c r="M786" s="5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</row>
    <row r="787" spans="1:101" ht="21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9"/>
      <c r="M787" s="5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</row>
    <row r="788" spans="1:101" ht="21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9"/>
      <c r="M788" s="5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</row>
    <row r="789" spans="1:101" ht="21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9"/>
      <c r="M789" s="5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</row>
    <row r="790" spans="1:101" ht="21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9"/>
      <c r="M790" s="5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</row>
    <row r="791" spans="1:101" ht="21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9"/>
      <c r="M791" s="5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</row>
    <row r="792" spans="1:101" ht="21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9"/>
      <c r="M792" s="5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</row>
    <row r="793" spans="1:101" ht="21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9"/>
      <c r="M793" s="5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</row>
    <row r="794" spans="1:101" ht="21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9"/>
      <c r="M794" s="5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</row>
    <row r="795" spans="1:101" ht="21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9"/>
      <c r="M795" s="5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</row>
    <row r="796" spans="1:101" ht="21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9"/>
      <c r="M796" s="5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</row>
    <row r="797" spans="1:101" ht="21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9"/>
      <c r="M797" s="5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</row>
    <row r="798" spans="1:101" ht="21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9"/>
      <c r="M798" s="5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</row>
    <row r="799" spans="1:101" ht="21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9"/>
      <c r="M799" s="5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</row>
    <row r="800" spans="1:101" ht="21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9"/>
      <c r="M800" s="5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</row>
    <row r="801" spans="1:101" ht="21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9"/>
      <c r="M801" s="5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</row>
    <row r="802" spans="1:101" ht="21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9"/>
      <c r="M802" s="5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</row>
    <row r="803" spans="1:101" ht="21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9"/>
      <c r="M803" s="5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</row>
    <row r="804" spans="1:101" ht="21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9"/>
      <c r="M804" s="5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</row>
    <row r="805" spans="1:101" ht="21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9"/>
      <c r="M805" s="5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</row>
    <row r="806" spans="1:101" ht="21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9"/>
      <c r="M806" s="5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</row>
    <row r="807" spans="1:101" ht="21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9"/>
      <c r="M807" s="5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</row>
    <row r="808" spans="1:101" ht="21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9"/>
      <c r="M808" s="5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</row>
    <row r="809" spans="1:101" ht="21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9"/>
      <c r="M809" s="5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</row>
    <row r="810" spans="1:101" ht="21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9"/>
      <c r="M810" s="5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</row>
    <row r="811" spans="1:101" ht="21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9"/>
      <c r="M811" s="5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</row>
    <row r="812" spans="1:101" ht="21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9"/>
      <c r="M812" s="5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</row>
    <row r="813" spans="1:101" ht="21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9"/>
      <c r="M813" s="5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</row>
    <row r="814" spans="1:101" ht="21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9"/>
      <c r="M814" s="5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</row>
    <row r="815" spans="1:101" ht="21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9"/>
      <c r="M815" s="5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</row>
    <row r="816" spans="1:101" ht="21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9"/>
      <c r="M816" s="5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</row>
    <row r="817" spans="1:101" ht="21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9"/>
      <c r="M817" s="5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</row>
    <row r="818" spans="1:101" ht="21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9"/>
      <c r="M818" s="5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</row>
    <row r="819" spans="1:101" ht="21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9"/>
      <c r="M819" s="5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</row>
    <row r="820" spans="1:101" ht="21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9"/>
      <c r="M820" s="5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</row>
    <row r="821" spans="1:101" ht="21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9"/>
      <c r="M821" s="5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</row>
    <row r="822" spans="1:101" ht="21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9"/>
      <c r="M822" s="5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</row>
    <row r="823" spans="1:101" ht="21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9"/>
      <c r="M823" s="5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</row>
    <row r="824" spans="1:101" ht="21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9"/>
      <c r="M824" s="5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</row>
    <row r="825" spans="1:101" ht="21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9"/>
      <c r="M825" s="5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</row>
    <row r="826" spans="1:101" ht="21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9"/>
      <c r="M826" s="5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</row>
    <row r="827" spans="1:101" ht="21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9"/>
      <c r="M827" s="5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</row>
    <row r="828" spans="1:101" ht="21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9"/>
      <c r="M828" s="5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</row>
    <row r="829" spans="1:101" ht="21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9"/>
      <c r="M829" s="5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</row>
    <row r="830" spans="1:101" ht="21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9"/>
      <c r="M830" s="5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</row>
    <row r="831" spans="1:101" ht="21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9"/>
      <c r="M831" s="5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</row>
    <row r="832" spans="1:101" ht="21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9"/>
      <c r="M832" s="5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</row>
    <row r="833" spans="1:101" ht="21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9"/>
      <c r="M833" s="5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</row>
    <row r="834" spans="1:101" ht="21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9"/>
      <c r="M834" s="5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</row>
    <row r="835" spans="1:101" ht="21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9"/>
      <c r="M835" s="5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</row>
    <row r="836" spans="1:101" ht="21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9"/>
      <c r="M836" s="5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</row>
    <row r="837" spans="1:101" ht="21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9"/>
      <c r="M837" s="5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</row>
    <row r="838" spans="1:101" ht="21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9"/>
      <c r="M838" s="5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</row>
    <row r="839" spans="1:101" ht="21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9"/>
      <c r="M839" s="5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</row>
    <row r="840" spans="1:101" ht="21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9"/>
      <c r="M840" s="5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</row>
    <row r="841" spans="1:101" ht="21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9"/>
      <c r="M841" s="5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</row>
    <row r="842" spans="1:101" ht="21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9"/>
      <c r="M842" s="5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</row>
    <row r="843" spans="1:101" ht="21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9"/>
      <c r="M843" s="5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</row>
    <row r="844" spans="1:101" ht="21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9"/>
      <c r="M844" s="5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</row>
    <row r="845" spans="1:101" ht="21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9"/>
      <c r="M845" s="5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</row>
    <row r="846" spans="1:101" ht="21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9"/>
      <c r="M846" s="5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</row>
    <row r="847" spans="1:101" ht="21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9"/>
      <c r="M847" s="5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</row>
    <row r="848" spans="1:101" ht="21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9"/>
      <c r="M848" s="5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</row>
    <row r="849" spans="1:101" ht="21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9"/>
      <c r="M849" s="5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</row>
    <row r="850" spans="1:101" ht="21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9"/>
      <c r="M850" s="5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</row>
    <row r="851" spans="1:101" ht="21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9"/>
      <c r="M851" s="5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</row>
    <row r="852" spans="1:101" ht="21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9"/>
      <c r="M852" s="5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</row>
    <row r="853" spans="1:101" ht="21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9"/>
      <c r="M853" s="5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</row>
    <row r="854" spans="1:101" ht="21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9"/>
      <c r="M854" s="5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</row>
    <row r="855" spans="1:101" ht="21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9"/>
      <c r="M855" s="5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</row>
    <row r="856" spans="1:101" ht="21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9"/>
      <c r="M856" s="5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</row>
    <row r="857" spans="1:101" ht="21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9"/>
      <c r="M857" s="5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</row>
    <row r="858" spans="1:101" ht="21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9"/>
      <c r="M858" s="5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</row>
    <row r="859" spans="1:101" ht="21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9"/>
      <c r="M859" s="5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</row>
    <row r="860" spans="1:101" ht="21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9"/>
      <c r="M860" s="5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</row>
    <row r="861" spans="1:101" ht="21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9"/>
      <c r="M861" s="5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</row>
    <row r="862" spans="1:101" ht="21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9"/>
      <c r="M862" s="5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</row>
    <row r="863" spans="1:101" ht="21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9"/>
      <c r="M863" s="5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</row>
    <row r="864" spans="1:101" ht="21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9"/>
      <c r="M864" s="5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</row>
    <row r="865" spans="1:101" ht="21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9"/>
      <c r="M865" s="5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</row>
    <row r="866" spans="1:101" ht="21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9"/>
      <c r="M866" s="5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</row>
    <row r="867" spans="1:101" ht="21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9"/>
      <c r="M867" s="5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</row>
    <row r="868" spans="1:101" ht="21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9"/>
      <c r="M868" s="5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</row>
    <row r="869" spans="1:101" ht="21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9"/>
      <c r="M869" s="5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</row>
    <row r="870" spans="1:101" ht="21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9"/>
      <c r="M870" s="5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</row>
    <row r="871" spans="1:101" ht="21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9"/>
      <c r="M871" s="5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</row>
    <row r="872" spans="1:101" ht="21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9"/>
      <c r="M872" s="5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</row>
    <row r="873" spans="1:101" ht="21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9"/>
      <c r="M873" s="5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</row>
    <row r="874" spans="1:101" ht="21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9"/>
      <c r="M874" s="5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</row>
    <row r="875" spans="1:101" ht="21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9"/>
      <c r="M875" s="5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</row>
    <row r="876" spans="1:101" ht="21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9"/>
      <c r="M876" s="5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</row>
    <row r="877" spans="1:101" ht="21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9"/>
      <c r="M877" s="5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</row>
    <row r="878" spans="1:101" ht="21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9"/>
      <c r="M878" s="5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</row>
    <row r="879" spans="1:101" ht="21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9"/>
      <c r="M879" s="5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</row>
    <row r="880" spans="1:101" ht="21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9"/>
      <c r="M880" s="5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</row>
    <row r="881" spans="1:101" ht="21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9"/>
      <c r="M881" s="5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</row>
    <row r="882" spans="1:101" ht="21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9"/>
      <c r="M882" s="5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</row>
    <row r="883" spans="1:101" ht="21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9"/>
      <c r="M883" s="5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</row>
    <row r="884" spans="1:101" ht="21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9"/>
      <c r="M884" s="5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</row>
    <row r="885" spans="1:101" ht="21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9"/>
      <c r="M885" s="5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</row>
    <row r="886" spans="1:101" ht="21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9"/>
      <c r="M886" s="5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</row>
    <row r="887" spans="1:101" ht="21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9"/>
      <c r="M887" s="5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</row>
    <row r="888" spans="1:101" ht="21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9"/>
      <c r="M888" s="5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</row>
    <row r="889" spans="1:101" ht="21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9"/>
      <c r="M889" s="5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</row>
    <row r="890" spans="1:101" ht="21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9"/>
      <c r="M890" s="5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</row>
    <row r="891" spans="1:101" ht="21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9"/>
      <c r="M891" s="5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</row>
    <row r="892" spans="1:101" ht="21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9"/>
      <c r="M892" s="5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</row>
    <row r="893" spans="1:101" ht="21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9"/>
      <c r="M893" s="5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</row>
    <row r="894" spans="1:101" ht="21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9"/>
      <c r="M894" s="5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</row>
    <row r="895" spans="1:101" ht="21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9"/>
      <c r="M895" s="5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</row>
    <row r="896" spans="1:101" ht="21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9"/>
      <c r="M896" s="5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</row>
    <row r="897" spans="1:101" ht="21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9"/>
      <c r="M897" s="5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</row>
    <row r="898" spans="1:101" ht="21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9"/>
      <c r="M898" s="5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</row>
    <row r="899" spans="1:101" ht="21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9"/>
      <c r="M899" s="5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</row>
    <row r="900" spans="1:101" ht="21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9"/>
      <c r="M900" s="5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</row>
    <row r="901" spans="1:101" ht="21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9"/>
      <c r="M901" s="5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</row>
    <row r="902" spans="1:101" ht="21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9"/>
      <c r="M902" s="5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</row>
    <row r="903" spans="1:101" ht="21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9"/>
      <c r="M903" s="5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</row>
    <row r="904" spans="1:101" ht="21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9"/>
      <c r="M904" s="5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</row>
    <row r="905" spans="1:101" ht="21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9"/>
      <c r="M905" s="5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</row>
    <row r="906" spans="1:101" ht="21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9"/>
      <c r="M906" s="5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</row>
    <row r="907" spans="1:101" ht="21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9"/>
      <c r="M907" s="5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</row>
    <row r="908" spans="1:101" ht="21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9"/>
      <c r="M908" s="5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</row>
    <row r="909" spans="1:101" ht="21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9"/>
      <c r="M909" s="5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</row>
    <row r="910" spans="1:101" ht="21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9"/>
      <c r="M910" s="5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</row>
    <row r="911" spans="1:101" ht="21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9"/>
      <c r="M911" s="5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</row>
    <row r="912" spans="1:101" ht="21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9"/>
      <c r="M912" s="5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</row>
    <row r="913" spans="1:101" ht="21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9"/>
      <c r="M913" s="5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</row>
    <row r="914" spans="1:101" ht="21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9"/>
      <c r="M914" s="5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</row>
    <row r="915" spans="1:101" ht="21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9"/>
      <c r="M915" s="5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</row>
    <row r="916" spans="1:101" ht="21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9"/>
      <c r="M916" s="5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</row>
    <row r="917" spans="1:101" ht="21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9"/>
      <c r="M917" s="5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</row>
    <row r="918" spans="1:101" ht="21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9"/>
      <c r="M918" s="5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</row>
    <row r="919" spans="1:101" ht="21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9"/>
      <c r="M919" s="5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</row>
    <row r="920" spans="1:101" ht="21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9"/>
      <c r="M920" s="5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</row>
    <row r="921" spans="1:101" ht="21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9"/>
      <c r="M921" s="5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</row>
    <row r="922" spans="1:101" ht="21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9"/>
      <c r="M922" s="5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</row>
    <row r="923" spans="1:101" ht="21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9"/>
      <c r="M923" s="5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</row>
    <row r="924" spans="1:101" ht="21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9"/>
      <c r="M924" s="5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</row>
    <row r="925" spans="1:101" ht="21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9"/>
      <c r="M925" s="5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</row>
    <row r="926" spans="1:101" ht="21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9"/>
      <c r="M926" s="5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</row>
    <row r="927" spans="1:101" ht="21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9"/>
      <c r="M927" s="5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</row>
    <row r="928" spans="1:101" ht="21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9"/>
      <c r="M928" s="5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</row>
    <row r="929" spans="1:101" ht="21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9"/>
      <c r="M929" s="5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</row>
    <row r="930" spans="1:101" ht="21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9"/>
      <c r="M930" s="5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</row>
    <row r="931" spans="1:101" ht="21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9"/>
      <c r="M931" s="5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</row>
    <row r="932" spans="1:101" ht="21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9"/>
      <c r="M932" s="5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</row>
    <row r="933" spans="1:101" ht="21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9"/>
      <c r="M933" s="5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</row>
    <row r="934" spans="1:101" ht="21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9"/>
      <c r="M934" s="5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</row>
    <row r="935" spans="1:101" ht="21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9"/>
      <c r="M935" s="5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</row>
    <row r="936" spans="1:101" ht="21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9"/>
      <c r="M936" s="5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</row>
    <row r="937" spans="1:101" ht="21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9"/>
      <c r="M937" s="5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</row>
    <row r="938" spans="1:101" ht="21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9"/>
      <c r="M938" s="5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</row>
    <row r="939" spans="1:101" ht="21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9"/>
      <c r="M939" s="5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</row>
    <row r="940" spans="1:101" ht="21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9"/>
      <c r="M940" s="5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</row>
    <row r="941" spans="1:101" ht="21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9"/>
      <c r="M941" s="5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</row>
    <row r="942" spans="1:101" ht="21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9"/>
      <c r="M942" s="5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</row>
    <row r="943" spans="1:101" ht="21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9"/>
      <c r="M943" s="5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</row>
    <row r="944" spans="1:101" ht="21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9"/>
      <c r="M944" s="5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</row>
    <row r="945" spans="1:101" ht="21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9"/>
      <c r="M945" s="5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</row>
    <row r="946" spans="1:101" ht="21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9"/>
      <c r="M946" s="5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</row>
    <row r="947" spans="1:101" ht="21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9"/>
      <c r="M947" s="5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</row>
    <row r="948" spans="1:101" ht="21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9"/>
      <c r="M948" s="5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</row>
    <row r="949" spans="1:101" ht="21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9"/>
      <c r="M949" s="5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</row>
    <row r="950" spans="1:101" ht="21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9"/>
      <c r="M950" s="5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</row>
    <row r="951" spans="1:101" ht="21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9"/>
      <c r="M951" s="5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</row>
    <row r="952" spans="1:101" ht="21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9"/>
      <c r="M952" s="5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</row>
    <row r="953" spans="1:101" ht="21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9"/>
      <c r="M953" s="5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</row>
    <row r="954" spans="1:101" ht="21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9"/>
      <c r="M954" s="5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</row>
    <row r="955" spans="1:101" ht="21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9"/>
      <c r="M955" s="5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</row>
    <row r="956" spans="1:101" ht="21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9"/>
      <c r="M956" s="5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</row>
    <row r="957" spans="1:101" ht="21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9"/>
      <c r="M957" s="5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</row>
    <row r="958" spans="1:101" ht="21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9"/>
      <c r="M958" s="5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</row>
    <row r="959" spans="1:101" ht="21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9"/>
      <c r="M959" s="5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</row>
    <row r="960" spans="1:101" ht="21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9"/>
      <c r="M960" s="5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</row>
    <row r="961" spans="1:101" ht="21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9"/>
      <c r="M961" s="5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</row>
    <row r="962" spans="1:101" ht="21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9"/>
      <c r="M962" s="5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</row>
    <row r="963" spans="1:101" ht="21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9"/>
      <c r="M963" s="5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</row>
    <row r="964" spans="1:101" ht="21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9"/>
      <c r="M964" s="5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</row>
    <row r="965" spans="1:101" ht="21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9"/>
      <c r="M965" s="5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</row>
    <row r="966" spans="1:101" ht="21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9"/>
      <c r="M966" s="5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</row>
    <row r="967" spans="1:101" ht="21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9"/>
      <c r="M967" s="5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</row>
    <row r="968" spans="1:101" ht="21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9"/>
      <c r="M968" s="5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</row>
    <row r="969" spans="1:101" ht="21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9"/>
      <c r="M969" s="5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</row>
    <row r="970" spans="1:101" ht="21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9"/>
      <c r="M970" s="5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</row>
    <row r="971" spans="1:101" ht="21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9"/>
      <c r="M971" s="5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</row>
    <row r="972" spans="1:101" ht="21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9"/>
      <c r="M972" s="5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</row>
    <row r="973" spans="1:101" ht="21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9"/>
      <c r="M973" s="5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</row>
    <row r="974" spans="1:101" ht="21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9"/>
      <c r="M974" s="5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</row>
    <row r="975" spans="1:101" ht="21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9"/>
      <c r="M975" s="5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</row>
    <row r="976" spans="1:101" ht="21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9"/>
      <c r="M976" s="5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</row>
    <row r="977" spans="1:101" ht="21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9"/>
      <c r="M977" s="5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</row>
    <row r="978" spans="1:101" ht="21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9"/>
      <c r="M978" s="5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</row>
    <row r="979" spans="1:101" ht="21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9"/>
      <c r="M979" s="5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</row>
    <row r="980" spans="1:101" ht="21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9"/>
      <c r="M980" s="5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</row>
    <row r="981" spans="1:101" ht="21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9"/>
      <c r="M981" s="5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</row>
    <row r="982" spans="1:101" ht="21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9"/>
      <c r="M982" s="5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</row>
    <row r="983" spans="1:101" ht="21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9"/>
      <c r="M983" s="5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</row>
    <row r="984" spans="1:101" ht="21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9"/>
      <c r="M984" s="5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</row>
    <row r="985" spans="1:101" ht="21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9"/>
      <c r="M985" s="5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</row>
    <row r="986" spans="1:101" ht="21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9"/>
      <c r="M986" s="5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</row>
    <row r="987" spans="1:101" ht="21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9"/>
      <c r="M987" s="5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</row>
    <row r="988" spans="1:101" ht="21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9"/>
      <c r="M988" s="5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</row>
    <row r="989" spans="1:101" ht="21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9"/>
      <c r="M989" s="5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</row>
    <row r="990" spans="1:101" ht="21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9"/>
      <c r="M990" s="5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</row>
    <row r="991" spans="1:101" ht="21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9"/>
      <c r="M991" s="5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</row>
    <row r="992" spans="1:101" ht="21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9"/>
      <c r="M992" s="5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</row>
    <row r="993" spans="1:101" ht="21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9"/>
      <c r="M993" s="5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</row>
    <row r="994" spans="1:101" ht="21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9"/>
      <c r="M994" s="5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</row>
    <row r="995" spans="1:101" ht="21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9"/>
      <c r="M995" s="5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</row>
    <row r="996" spans="1:101" ht="21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9"/>
      <c r="M996" s="5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</row>
    <row r="997" spans="1:101" ht="21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9"/>
      <c r="M997" s="5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</row>
    <row r="998" spans="1:101" ht="21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9"/>
      <c r="M998" s="5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</row>
    <row r="999" spans="1:101" ht="21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9"/>
      <c r="M999" s="5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</row>
    <row r="1000" spans="1:101" ht="21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9"/>
      <c r="M1000" s="5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</row>
    <row r="1001" spans="1:101" ht="21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9"/>
      <c r="M1001" s="5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</row>
    <row r="1002" spans="1:101" ht="21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9"/>
      <c r="M1002" s="5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</row>
    <row r="1003" spans="1:101" ht="21" customHeight="1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9"/>
      <c r="M1003" s="5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</row>
    <row r="1004" spans="1:101" ht="21" customHeight="1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9"/>
      <c r="M1004" s="5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</row>
    <row r="1005" spans="1:101" ht="21" customHeight="1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9"/>
      <c r="M1005" s="5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</row>
    <row r="1006" spans="1:101" ht="21" customHeight="1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9"/>
      <c r="M1006" s="5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  <c r="CW1006" s="3"/>
    </row>
    <row r="1007" spans="1:101" ht="21" customHeight="1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9"/>
      <c r="M1007" s="5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</row>
    <row r="1008" spans="1:101" ht="21" customHeight="1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9"/>
      <c r="M1008" s="5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  <c r="CA1008" s="3"/>
      <c r="CB1008" s="3"/>
      <c r="CC1008" s="3"/>
      <c r="CD1008" s="3"/>
      <c r="CE1008" s="3"/>
      <c r="CF1008" s="3"/>
      <c r="CG1008" s="3"/>
      <c r="CH1008" s="3"/>
      <c r="CI1008" s="3"/>
      <c r="CJ1008" s="3"/>
      <c r="CK1008" s="3"/>
      <c r="CL1008" s="3"/>
      <c r="CM1008" s="3"/>
      <c r="CN1008" s="3"/>
      <c r="CO1008" s="3"/>
      <c r="CP1008" s="3"/>
      <c r="CQ1008" s="3"/>
      <c r="CR1008" s="3"/>
      <c r="CS1008" s="3"/>
      <c r="CT1008" s="3"/>
      <c r="CU1008" s="3"/>
      <c r="CV1008" s="3"/>
      <c r="CW1008" s="3"/>
    </row>
    <row r="1009" spans="1:101" ht="21" customHeight="1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9"/>
      <c r="M1009" s="5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</row>
    <row r="1010" spans="1:101" ht="21" customHeight="1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9"/>
      <c r="M1010" s="5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  <c r="BX1010" s="3"/>
      <c r="BY1010" s="3"/>
      <c r="BZ1010" s="3"/>
      <c r="CA1010" s="3"/>
      <c r="CB1010" s="3"/>
      <c r="CC1010" s="3"/>
      <c r="CD1010" s="3"/>
      <c r="CE1010" s="3"/>
      <c r="CF1010" s="3"/>
      <c r="CG1010" s="3"/>
      <c r="CH1010" s="3"/>
      <c r="CI1010" s="3"/>
      <c r="CJ1010" s="3"/>
      <c r="CK1010" s="3"/>
      <c r="CL1010" s="3"/>
      <c r="CM1010" s="3"/>
      <c r="CN1010" s="3"/>
      <c r="CO1010" s="3"/>
      <c r="CP1010" s="3"/>
      <c r="CQ1010" s="3"/>
      <c r="CR1010" s="3"/>
      <c r="CS1010" s="3"/>
      <c r="CT1010" s="3"/>
      <c r="CU1010" s="3"/>
      <c r="CV1010" s="3"/>
      <c r="CW1010" s="3"/>
    </row>
    <row r="1011" spans="1:101" ht="21" customHeight="1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9"/>
      <c r="M1011" s="5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</row>
    <row r="1012" spans="1:101" ht="21" customHeight="1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9"/>
      <c r="M1012" s="5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</row>
    <row r="1013" spans="1:101" ht="21" customHeight="1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9"/>
      <c r="M1013" s="5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  <c r="BX1013" s="3"/>
      <c r="BY1013" s="3"/>
      <c r="BZ1013" s="3"/>
      <c r="CA1013" s="3"/>
      <c r="CB1013" s="3"/>
      <c r="CC1013" s="3"/>
      <c r="CD1013" s="3"/>
      <c r="CE1013" s="3"/>
      <c r="CF1013" s="3"/>
      <c r="CG1013" s="3"/>
      <c r="CH1013" s="3"/>
      <c r="CI1013" s="3"/>
      <c r="CJ1013" s="3"/>
      <c r="CK1013" s="3"/>
      <c r="CL1013" s="3"/>
      <c r="CM1013" s="3"/>
      <c r="CN1013" s="3"/>
      <c r="CO1013" s="3"/>
      <c r="CP1013" s="3"/>
      <c r="CQ1013" s="3"/>
      <c r="CR1013" s="3"/>
      <c r="CS1013" s="3"/>
      <c r="CT1013" s="3"/>
      <c r="CU1013" s="3"/>
      <c r="CV1013" s="3"/>
      <c r="CW1013" s="3"/>
    </row>
    <row r="1014" spans="1:101" ht="21" customHeight="1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9"/>
      <c r="M1014" s="5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</row>
    <row r="1015" spans="1:101" ht="21" customHeight="1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9"/>
      <c r="M1015" s="5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</row>
    <row r="1016" spans="1:101" ht="21" customHeight="1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9"/>
      <c r="M1016" s="5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S1016" s="3"/>
      <c r="BT1016" s="3"/>
      <c r="BU1016" s="3"/>
      <c r="BV1016" s="3"/>
      <c r="BW1016" s="3"/>
      <c r="BX1016" s="3"/>
      <c r="BY1016" s="3"/>
      <c r="BZ1016" s="3"/>
      <c r="CA1016" s="3"/>
      <c r="CB1016" s="3"/>
      <c r="CC1016" s="3"/>
      <c r="CD1016" s="3"/>
      <c r="CE1016" s="3"/>
      <c r="CF1016" s="3"/>
      <c r="CG1016" s="3"/>
      <c r="CH1016" s="3"/>
      <c r="CI1016" s="3"/>
      <c r="CJ1016" s="3"/>
      <c r="CK1016" s="3"/>
      <c r="CL1016" s="3"/>
      <c r="CM1016" s="3"/>
      <c r="CN1016" s="3"/>
      <c r="CO1016" s="3"/>
      <c r="CP1016" s="3"/>
      <c r="CQ1016" s="3"/>
      <c r="CR1016" s="3"/>
      <c r="CS1016" s="3"/>
      <c r="CT1016" s="3"/>
      <c r="CU1016" s="3"/>
      <c r="CV1016" s="3"/>
      <c r="CW1016" s="3"/>
    </row>
    <row r="1017" spans="1:101" ht="21" customHeight="1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9"/>
      <c r="M1017" s="5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</row>
    <row r="1018" spans="1:101" ht="21" customHeight="1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9"/>
      <c r="M1018" s="5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</row>
    <row r="1019" spans="1:101" ht="21" customHeight="1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9"/>
      <c r="M1019" s="5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</row>
    <row r="1020" spans="1:101" ht="21" customHeight="1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9"/>
      <c r="M1020" s="5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S1020" s="3"/>
      <c r="BT1020" s="3"/>
      <c r="BU1020" s="3"/>
      <c r="BV1020" s="3"/>
      <c r="BW1020" s="3"/>
      <c r="BX1020" s="3"/>
      <c r="BY1020" s="3"/>
      <c r="BZ1020" s="3"/>
      <c r="CA1020" s="3"/>
      <c r="CB1020" s="3"/>
      <c r="CC1020" s="3"/>
      <c r="CD1020" s="3"/>
      <c r="CE1020" s="3"/>
      <c r="CF1020" s="3"/>
      <c r="CG1020" s="3"/>
      <c r="CH1020" s="3"/>
      <c r="CI1020" s="3"/>
      <c r="CJ1020" s="3"/>
      <c r="CK1020" s="3"/>
      <c r="CL1020" s="3"/>
      <c r="CM1020" s="3"/>
      <c r="CN1020" s="3"/>
      <c r="CO1020" s="3"/>
      <c r="CP1020" s="3"/>
      <c r="CQ1020" s="3"/>
      <c r="CR1020" s="3"/>
      <c r="CS1020" s="3"/>
      <c r="CT1020" s="3"/>
      <c r="CU1020" s="3"/>
      <c r="CV1020" s="3"/>
      <c r="CW1020" s="3"/>
    </row>
    <row r="1021" spans="1:101" ht="21" customHeight="1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9"/>
      <c r="M1021" s="5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</row>
    <row r="1022" spans="1:101" ht="21" customHeight="1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9"/>
      <c r="M1022" s="5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</row>
    <row r="1023" spans="1:101" ht="21" customHeight="1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9"/>
      <c r="M1023" s="5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</row>
    <row r="1024" spans="1:101" ht="21" customHeight="1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9"/>
      <c r="M1024" s="5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S1024" s="3"/>
      <c r="BT1024" s="3"/>
      <c r="BU1024" s="3"/>
      <c r="BV1024" s="3"/>
      <c r="BW1024" s="3"/>
      <c r="BX1024" s="3"/>
      <c r="BY1024" s="3"/>
      <c r="BZ1024" s="3"/>
      <c r="CA1024" s="3"/>
      <c r="CB1024" s="3"/>
      <c r="CC1024" s="3"/>
      <c r="CD1024" s="3"/>
      <c r="CE1024" s="3"/>
      <c r="CF1024" s="3"/>
      <c r="CG1024" s="3"/>
      <c r="CH1024" s="3"/>
      <c r="CI1024" s="3"/>
      <c r="CJ1024" s="3"/>
      <c r="CK1024" s="3"/>
      <c r="CL1024" s="3"/>
      <c r="CM1024" s="3"/>
      <c r="CN1024" s="3"/>
      <c r="CO1024" s="3"/>
      <c r="CP1024" s="3"/>
      <c r="CQ1024" s="3"/>
      <c r="CR1024" s="3"/>
      <c r="CS1024" s="3"/>
      <c r="CT1024" s="3"/>
      <c r="CU1024" s="3"/>
      <c r="CV1024" s="3"/>
      <c r="CW1024" s="3"/>
    </row>
    <row r="1025" spans="1:101" ht="21" customHeight="1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9"/>
      <c r="M1025" s="5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</row>
    <row r="1026" spans="1:101" ht="21" customHeight="1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9"/>
      <c r="M1026" s="5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</row>
    <row r="1027" spans="1:101" ht="21" customHeight="1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9"/>
      <c r="M1027" s="5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S1027" s="3"/>
      <c r="BT1027" s="3"/>
      <c r="BU1027" s="3"/>
      <c r="BV1027" s="3"/>
      <c r="BW1027" s="3"/>
      <c r="BX1027" s="3"/>
      <c r="BY1027" s="3"/>
      <c r="BZ1027" s="3"/>
      <c r="CA1027" s="3"/>
      <c r="CB1027" s="3"/>
      <c r="CC1027" s="3"/>
      <c r="CD1027" s="3"/>
      <c r="CE1027" s="3"/>
      <c r="CF1027" s="3"/>
      <c r="CG1027" s="3"/>
      <c r="CH1027" s="3"/>
      <c r="CI1027" s="3"/>
      <c r="CJ1027" s="3"/>
      <c r="CK1027" s="3"/>
      <c r="CL1027" s="3"/>
      <c r="CM1027" s="3"/>
      <c r="CN1027" s="3"/>
      <c r="CO1027" s="3"/>
      <c r="CP1027" s="3"/>
      <c r="CQ1027" s="3"/>
      <c r="CR1027" s="3"/>
      <c r="CS1027" s="3"/>
      <c r="CT1027" s="3"/>
      <c r="CU1027" s="3"/>
      <c r="CV1027" s="3"/>
      <c r="CW1027" s="3"/>
    </row>
    <row r="1028" spans="1:101" ht="21" customHeight="1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9"/>
      <c r="M1028" s="5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</row>
    <row r="1029" spans="1:101" ht="21" customHeight="1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9"/>
      <c r="M1029" s="5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  <c r="BX1029" s="3"/>
      <c r="BY1029" s="3"/>
      <c r="BZ1029" s="3"/>
      <c r="CA1029" s="3"/>
      <c r="CB1029" s="3"/>
      <c r="CC1029" s="3"/>
      <c r="CD1029" s="3"/>
      <c r="CE1029" s="3"/>
      <c r="CF1029" s="3"/>
      <c r="CG1029" s="3"/>
      <c r="CH1029" s="3"/>
      <c r="CI1029" s="3"/>
      <c r="CJ1029" s="3"/>
      <c r="CK1029" s="3"/>
      <c r="CL1029" s="3"/>
      <c r="CM1029" s="3"/>
      <c r="CN1029" s="3"/>
      <c r="CO1029" s="3"/>
      <c r="CP1029" s="3"/>
      <c r="CQ1029" s="3"/>
      <c r="CR1029" s="3"/>
      <c r="CS1029" s="3"/>
      <c r="CT1029" s="3"/>
      <c r="CU1029" s="3"/>
      <c r="CV1029" s="3"/>
      <c r="CW1029" s="3"/>
    </row>
    <row r="1030" spans="1:101" ht="21" customHeight="1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9"/>
      <c r="M1030" s="5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</row>
    <row r="1031" spans="1:101" ht="21" customHeight="1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9"/>
      <c r="M1031" s="5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S1031" s="3"/>
      <c r="BT1031" s="3"/>
      <c r="BU1031" s="3"/>
      <c r="BV1031" s="3"/>
      <c r="BW1031" s="3"/>
      <c r="BX1031" s="3"/>
      <c r="BY1031" s="3"/>
      <c r="BZ1031" s="3"/>
      <c r="CA1031" s="3"/>
      <c r="CB1031" s="3"/>
      <c r="CC1031" s="3"/>
      <c r="CD1031" s="3"/>
      <c r="CE1031" s="3"/>
      <c r="CF1031" s="3"/>
      <c r="CG1031" s="3"/>
      <c r="CH1031" s="3"/>
      <c r="CI1031" s="3"/>
      <c r="CJ1031" s="3"/>
      <c r="CK1031" s="3"/>
      <c r="CL1031" s="3"/>
      <c r="CM1031" s="3"/>
      <c r="CN1031" s="3"/>
      <c r="CO1031" s="3"/>
      <c r="CP1031" s="3"/>
      <c r="CQ1031" s="3"/>
      <c r="CR1031" s="3"/>
      <c r="CS1031" s="3"/>
      <c r="CT1031" s="3"/>
      <c r="CU1031" s="3"/>
      <c r="CV1031" s="3"/>
      <c r="CW1031" s="3"/>
    </row>
    <row r="1032" spans="1:101" ht="21" customHeight="1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9"/>
      <c r="M1032" s="5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</row>
    <row r="1033" spans="1:101" ht="21" customHeight="1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9"/>
      <c r="M1033" s="5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</row>
    <row r="1034" spans="1:101" ht="21" customHeight="1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9"/>
      <c r="M1034" s="5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S1034" s="3"/>
      <c r="BT1034" s="3"/>
      <c r="BU1034" s="3"/>
      <c r="BV1034" s="3"/>
      <c r="BW1034" s="3"/>
      <c r="BX1034" s="3"/>
      <c r="BY1034" s="3"/>
      <c r="BZ1034" s="3"/>
      <c r="CA1034" s="3"/>
      <c r="CB1034" s="3"/>
      <c r="CC1034" s="3"/>
      <c r="CD1034" s="3"/>
      <c r="CE1034" s="3"/>
      <c r="CF1034" s="3"/>
      <c r="CG1034" s="3"/>
      <c r="CH1034" s="3"/>
      <c r="CI1034" s="3"/>
      <c r="CJ1034" s="3"/>
      <c r="CK1034" s="3"/>
      <c r="CL1034" s="3"/>
      <c r="CM1034" s="3"/>
      <c r="CN1034" s="3"/>
      <c r="CO1034" s="3"/>
      <c r="CP1034" s="3"/>
      <c r="CQ1034" s="3"/>
      <c r="CR1034" s="3"/>
      <c r="CS1034" s="3"/>
      <c r="CT1034" s="3"/>
      <c r="CU1034" s="3"/>
      <c r="CV1034" s="3"/>
      <c r="CW1034" s="3"/>
    </row>
    <row r="1035" spans="1:101" ht="21" customHeight="1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9"/>
      <c r="M1035" s="5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</row>
    <row r="1036" spans="1:101" ht="21" customHeight="1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9"/>
      <c r="M1036" s="5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S1036" s="3"/>
      <c r="BT1036" s="3"/>
      <c r="BU1036" s="3"/>
      <c r="BV1036" s="3"/>
      <c r="BW1036" s="3"/>
      <c r="BX1036" s="3"/>
      <c r="BY1036" s="3"/>
      <c r="BZ1036" s="3"/>
      <c r="CA1036" s="3"/>
      <c r="CB1036" s="3"/>
      <c r="CC1036" s="3"/>
      <c r="CD1036" s="3"/>
      <c r="CE1036" s="3"/>
      <c r="CF1036" s="3"/>
      <c r="CG1036" s="3"/>
      <c r="CH1036" s="3"/>
      <c r="CI1036" s="3"/>
      <c r="CJ1036" s="3"/>
      <c r="CK1036" s="3"/>
      <c r="CL1036" s="3"/>
      <c r="CM1036" s="3"/>
      <c r="CN1036" s="3"/>
      <c r="CO1036" s="3"/>
      <c r="CP1036" s="3"/>
      <c r="CQ1036" s="3"/>
      <c r="CR1036" s="3"/>
      <c r="CS1036" s="3"/>
      <c r="CT1036" s="3"/>
      <c r="CU1036" s="3"/>
      <c r="CV1036" s="3"/>
      <c r="CW1036" s="3"/>
    </row>
    <row r="1037" spans="1:101" ht="21" customHeight="1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9"/>
      <c r="M1037" s="5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</row>
    <row r="1038" spans="1:101" ht="21" customHeight="1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9"/>
      <c r="M1038" s="5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S1038" s="3"/>
      <c r="BT1038" s="3"/>
      <c r="BU1038" s="3"/>
      <c r="BV1038" s="3"/>
      <c r="BW1038" s="3"/>
      <c r="BX1038" s="3"/>
      <c r="BY1038" s="3"/>
      <c r="BZ1038" s="3"/>
      <c r="CA1038" s="3"/>
      <c r="CB1038" s="3"/>
      <c r="CC1038" s="3"/>
      <c r="CD1038" s="3"/>
      <c r="CE1038" s="3"/>
      <c r="CF1038" s="3"/>
      <c r="CG1038" s="3"/>
      <c r="CH1038" s="3"/>
      <c r="CI1038" s="3"/>
      <c r="CJ1038" s="3"/>
      <c r="CK1038" s="3"/>
      <c r="CL1038" s="3"/>
      <c r="CM1038" s="3"/>
      <c r="CN1038" s="3"/>
      <c r="CO1038" s="3"/>
      <c r="CP1038" s="3"/>
      <c r="CQ1038" s="3"/>
      <c r="CR1038" s="3"/>
      <c r="CS1038" s="3"/>
      <c r="CT1038" s="3"/>
      <c r="CU1038" s="3"/>
      <c r="CV1038" s="3"/>
      <c r="CW1038" s="3"/>
    </row>
    <row r="1039" spans="1:101" ht="21" customHeight="1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9"/>
      <c r="M1039" s="5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</row>
    <row r="1040" spans="1:101" ht="21" customHeight="1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9"/>
      <c r="M1040" s="5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S1040" s="3"/>
      <c r="BT1040" s="3"/>
      <c r="BU1040" s="3"/>
      <c r="BV1040" s="3"/>
      <c r="BW1040" s="3"/>
      <c r="BX1040" s="3"/>
      <c r="BY1040" s="3"/>
      <c r="BZ1040" s="3"/>
      <c r="CA1040" s="3"/>
      <c r="CB1040" s="3"/>
      <c r="CC1040" s="3"/>
      <c r="CD1040" s="3"/>
      <c r="CE1040" s="3"/>
      <c r="CF1040" s="3"/>
      <c r="CG1040" s="3"/>
      <c r="CH1040" s="3"/>
      <c r="CI1040" s="3"/>
      <c r="CJ1040" s="3"/>
      <c r="CK1040" s="3"/>
      <c r="CL1040" s="3"/>
      <c r="CM1040" s="3"/>
      <c r="CN1040" s="3"/>
      <c r="CO1040" s="3"/>
      <c r="CP1040" s="3"/>
      <c r="CQ1040" s="3"/>
      <c r="CR1040" s="3"/>
      <c r="CS1040" s="3"/>
      <c r="CT1040" s="3"/>
      <c r="CU1040" s="3"/>
      <c r="CV1040" s="3"/>
      <c r="CW1040" s="3"/>
    </row>
    <row r="1041" spans="1:101" ht="21" customHeight="1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9"/>
      <c r="M1041" s="5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</row>
    <row r="1042" spans="1:101" ht="21" customHeight="1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9"/>
      <c r="M1042" s="5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</row>
    <row r="1043" spans="1:101" ht="21" customHeight="1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9"/>
      <c r="M1043" s="5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</row>
    <row r="1044" spans="1:101" ht="21" customHeight="1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9"/>
      <c r="M1044" s="5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S1044" s="3"/>
      <c r="BT1044" s="3"/>
      <c r="BU1044" s="3"/>
      <c r="BV1044" s="3"/>
      <c r="BW1044" s="3"/>
      <c r="BX1044" s="3"/>
      <c r="BY1044" s="3"/>
      <c r="BZ1044" s="3"/>
      <c r="CA1044" s="3"/>
      <c r="CB1044" s="3"/>
      <c r="CC1044" s="3"/>
      <c r="CD1044" s="3"/>
      <c r="CE1044" s="3"/>
      <c r="CF1044" s="3"/>
      <c r="CG1044" s="3"/>
      <c r="CH1044" s="3"/>
      <c r="CI1044" s="3"/>
      <c r="CJ1044" s="3"/>
      <c r="CK1044" s="3"/>
      <c r="CL1044" s="3"/>
      <c r="CM1044" s="3"/>
      <c r="CN1044" s="3"/>
      <c r="CO1044" s="3"/>
      <c r="CP1044" s="3"/>
      <c r="CQ1044" s="3"/>
      <c r="CR1044" s="3"/>
      <c r="CS1044" s="3"/>
      <c r="CT1044" s="3"/>
      <c r="CU1044" s="3"/>
      <c r="CV1044" s="3"/>
      <c r="CW1044" s="3"/>
    </row>
    <row r="1045" spans="1:101" ht="21" customHeight="1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9"/>
      <c r="M1045" s="5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</row>
    <row r="1046" spans="1:101" ht="21" customHeight="1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9"/>
      <c r="M1046" s="5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S1046" s="3"/>
      <c r="BT1046" s="3"/>
      <c r="BU1046" s="3"/>
      <c r="BV1046" s="3"/>
      <c r="BW1046" s="3"/>
      <c r="BX1046" s="3"/>
      <c r="BY1046" s="3"/>
      <c r="BZ1046" s="3"/>
      <c r="CA1046" s="3"/>
      <c r="CB1046" s="3"/>
      <c r="CC1046" s="3"/>
      <c r="CD1046" s="3"/>
      <c r="CE1046" s="3"/>
      <c r="CF1046" s="3"/>
      <c r="CG1046" s="3"/>
      <c r="CH1046" s="3"/>
      <c r="CI1046" s="3"/>
      <c r="CJ1046" s="3"/>
      <c r="CK1046" s="3"/>
      <c r="CL1046" s="3"/>
      <c r="CM1046" s="3"/>
      <c r="CN1046" s="3"/>
      <c r="CO1046" s="3"/>
      <c r="CP1046" s="3"/>
      <c r="CQ1046" s="3"/>
      <c r="CR1046" s="3"/>
      <c r="CS1046" s="3"/>
      <c r="CT1046" s="3"/>
      <c r="CU1046" s="3"/>
      <c r="CV1046" s="3"/>
      <c r="CW1046" s="3"/>
    </row>
    <row r="1047" spans="1:101" ht="21" customHeight="1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9"/>
      <c r="M1047" s="5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</row>
    <row r="1048" spans="1:101" ht="21" customHeight="1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9"/>
      <c r="M1048" s="5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</row>
    <row r="1049" spans="1:101" ht="21" customHeight="1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9"/>
      <c r="M1049" s="5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</row>
    <row r="1050" spans="1:101" ht="21" customHeight="1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9"/>
      <c r="M1050" s="5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S1050" s="3"/>
      <c r="BT1050" s="3"/>
      <c r="BU1050" s="3"/>
      <c r="BV1050" s="3"/>
      <c r="BW1050" s="3"/>
      <c r="BX1050" s="3"/>
      <c r="BY1050" s="3"/>
      <c r="BZ1050" s="3"/>
      <c r="CA1050" s="3"/>
      <c r="CB1050" s="3"/>
      <c r="CC1050" s="3"/>
      <c r="CD1050" s="3"/>
      <c r="CE1050" s="3"/>
      <c r="CF1050" s="3"/>
      <c r="CG1050" s="3"/>
      <c r="CH1050" s="3"/>
      <c r="CI1050" s="3"/>
      <c r="CJ1050" s="3"/>
      <c r="CK1050" s="3"/>
      <c r="CL1050" s="3"/>
      <c r="CM1050" s="3"/>
      <c r="CN1050" s="3"/>
      <c r="CO1050" s="3"/>
      <c r="CP1050" s="3"/>
      <c r="CQ1050" s="3"/>
      <c r="CR1050" s="3"/>
      <c r="CS1050" s="3"/>
      <c r="CT1050" s="3"/>
      <c r="CU1050" s="3"/>
      <c r="CV1050" s="3"/>
      <c r="CW1050" s="3"/>
    </row>
    <row r="1051" spans="1:101" ht="21" customHeight="1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9"/>
      <c r="M1051" s="5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</row>
    <row r="1052" spans="1:101" ht="21" customHeight="1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9"/>
      <c r="M1052" s="5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S1052" s="3"/>
      <c r="BT1052" s="3"/>
      <c r="BU1052" s="3"/>
      <c r="BV1052" s="3"/>
      <c r="BW1052" s="3"/>
      <c r="BX1052" s="3"/>
      <c r="BY1052" s="3"/>
      <c r="BZ1052" s="3"/>
      <c r="CA1052" s="3"/>
      <c r="CB1052" s="3"/>
      <c r="CC1052" s="3"/>
      <c r="CD1052" s="3"/>
      <c r="CE1052" s="3"/>
      <c r="CF1052" s="3"/>
      <c r="CG1052" s="3"/>
      <c r="CH1052" s="3"/>
      <c r="CI1052" s="3"/>
      <c r="CJ1052" s="3"/>
      <c r="CK1052" s="3"/>
      <c r="CL1052" s="3"/>
      <c r="CM1052" s="3"/>
      <c r="CN1052" s="3"/>
      <c r="CO1052" s="3"/>
      <c r="CP1052" s="3"/>
      <c r="CQ1052" s="3"/>
      <c r="CR1052" s="3"/>
      <c r="CS1052" s="3"/>
      <c r="CT1052" s="3"/>
      <c r="CU1052" s="3"/>
      <c r="CV1052" s="3"/>
      <c r="CW1052" s="3"/>
    </row>
    <row r="1053" spans="1:101" ht="21" customHeight="1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9"/>
      <c r="M1053" s="5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</row>
    <row r="1054" spans="1:101" ht="21" customHeight="1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9"/>
      <c r="M1054" s="5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S1054" s="3"/>
      <c r="BT1054" s="3"/>
      <c r="BU1054" s="3"/>
      <c r="BV1054" s="3"/>
      <c r="BW1054" s="3"/>
      <c r="BX1054" s="3"/>
      <c r="BY1054" s="3"/>
      <c r="BZ1054" s="3"/>
      <c r="CA1054" s="3"/>
      <c r="CB1054" s="3"/>
      <c r="CC1054" s="3"/>
      <c r="CD1054" s="3"/>
      <c r="CE1054" s="3"/>
      <c r="CF1054" s="3"/>
      <c r="CG1054" s="3"/>
      <c r="CH1054" s="3"/>
      <c r="CI1054" s="3"/>
      <c r="CJ1054" s="3"/>
      <c r="CK1054" s="3"/>
      <c r="CL1054" s="3"/>
      <c r="CM1054" s="3"/>
      <c r="CN1054" s="3"/>
      <c r="CO1054" s="3"/>
      <c r="CP1054" s="3"/>
      <c r="CQ1054" s="3"/>
      <c r="CR1054" s="3"/>
      <c r="CS1054" s="3"/>
      <c r="CT1054" s="3"/>
      <c r="CU1054" s="3"/>
      <c r="CV1054" s="3"/>
      <c r="CW1054" s="3"/>
    </row>
    <row r="1055" spans="1:101" ht="21" customHeight="1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9"/>
      <c r="M1055" s="5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</row>
    <row r="1056" spans="1:101" ht="21" customHeight="1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9"/>
      <c r="M1056" s="5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S1056" s="3"/>
      <c r="BT1056" s="3"/>
      <c r="BU1056" s="3"/>
      <c r="BV1056" s="3"/>
      <c r="BW1056" s="3"/>
      <c r="BX1056" s="3"/>
      <c r="BY1056" s="3"/>
      <c r="BZ1056" s="3"/>
      <c r="CA1056" s="3"/>
      <c r="CB1056" s="3"/>
      <c r="CC1056" s="3"/>
      <c r="CD1056" s="3"/>
      <c r="CE1056" s="3"/>
      <c r="CF1056" s="3"/>
      <c r="CG1056" s="3"/>
      <c r="CH1056" s="3"/>
      <c r="CI1056" s="3"/>
      <c r="CJ1056" s="3"/>
      <c r="CK1056" s="3"/>
      <c r="CL1056" s="3"/>
      <c r="CM1056" s="3"/>
      <c r="CN1056" s="3"/>
      <c r="CO1056" s="3"/>
      <c r="CP1056" s="3"/>
      <c r="CQ1056" s="3"/>
      <c r="CR1056" s="3"/>
      <c r="CS1056" s="3"/>
      <c r="CT1056" s="3"/>
      <c r="CU1056" s="3"/>
      <c r="CV1056" s="3"/>
      <c r="CW1056" s="3"/>
    </row>
    <row r="1057" spans="1:101" ht="21" customHeight="1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9"/>
      <c r="M1057" s="5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</row>
    <row r="1058" spans="1:101" ht="21" customHeight="1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9"/>
      <c r="M1058" s="5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S1058" s="3"/>
      <c r="BT1058" s="3"/>
      <c r="BU1058" s="3"/>
      <c r="BV1058" s="3"/>
      <c r="BW1058" s="3"/>
      <c r="BX1058" s="3"/>
      <c r="BY1058" s="3"/>
      <c r="BZ1058" s="3"/>
      <c r="CA1058" s="3"/>
      <c r="CB1058" s="3"/>
      <c r="CC1058" s="3"/>
      <c r="CD1058" s="3"/>
      <c r="CE1058" s="3"/>
      <c r="CF1058" s="3"/>
      <c r="CG1058" s="3"/>
      <c r="CH1058" s="3"/>
      <c r="CI1058" s="3"/>
      <c r="CJ1058" s="3"/>
      <c r="CK1058" s="3"/>
      <c r="CL1058" s="3"/>
      <c r="CM1058" s="3"/>
      <c r="CN1058" s="3"/>
      <c r="CO1058" s="3"/>
      <c r="CP1058" s="3"/>
      <c r="CQ1058" s="3"/>
      <c r="CR1058" s="3"/>
      <c r="CS1058" s="3"/>
      <c r="CT1058" s="3"/>
      <c r="CU1058" s="3"/>
      <c r="CV1058" s="3"/>
      <c r="CW1058" s="3"/>
    </row>
    <row r="1059" spans="1:101" ht="21" customHeight="1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9"/>
      <c r="M1059" s="5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</row>
    <row r="1060" spans="1:101" ht="21" customHeight="1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9"/>
      <c r="M1060" s="5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S1060" s="3"/>
      <c r="BT1060" s="3"/>
      <c r="BU1060" s="3"/>
      <c r="BV1060" s="3"/>
      <c r="BW1060" s="3"/>
      <c r="BX1060" s="3"/>
      <c r="BY1060" s="3"/>
      <c r="BZ1060" s="3"/>
      <c r="CA1060" s="3"/>
      <c r="CB1060" s="3"/>
      <c r="CC1060" s="3"/>
      <c r="CD1060" s="3"/>
      <c r="CE1060" s="3"/>
      <c r="CF1060" s="3"/>
      <c r="CG1060" s="3"/>
      <c r="CH1060" s="3"/>
      <c r="CI1060" s="3"/>
      <c r="CJ1060" s="3"/>
      <c r="CK1060" s="3"/>
      <c r="CL1060" s="3"/>
      <c r="CM1060" s="3"/>
      <c r="CN1060" s="3"/>
      <c r="CO1060" s="3"/>
      <c r="CP1060" s="3"/>
      <c r="CQ1060" s="3"/>
      <c r="CR1060" s="3"/>
      <c r="CS1060" s="3"/>
      <c r="CT1060" s="3"/>
      <c r="CU1060" s="3"/>
      <c r="CV1060" s="3"/>
      <c r="CW1060" s="3"/>
    </row>
    <row r="1061" spans="1:101" ht="21" customHeight="1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9"/>
      <c r="M1061" s="5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</row>
    <row r="1062" spans="1:101" ht="21" customHeight="1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9"/>
      <c r="M1062" s="5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S1062" s="3"/>
      <c r="BT1062" s="3"/>
      <c r="BU1062" s="3"/>
      <c r="BV1062" s="3"/>
      <c r="BW1062" s="3"/>
      <c r="BX1062" s="3"/>
      <c r="BY1062" s="3"/>
      <c r="BZ1062" s="3"/>
      <c r="CA1062" s="3"/>
      <c r="CB1062" s="3"/>
      <c r="CC1062" s="3"/>
      <c r="CD1062" s="3"/>
      <c r="CE1062" s="3"/>
      <c r="CF1062" s="3"/>
      <c r="CG1062" s="3"/>
      <c r="CH1062" s="3"/>
      <c r="CI1062" s="3"/>
      <c r="CJ1062" s="3"/>
      <c r="CK1062" s="3"/>
      <c r="CL1062" s="3"/>
      <c r="CM1062" s="3"/>
      <c r="CN1062" s="3"/>
      <c r="CO1062" s="3"/>
      <c r="CP1062" s="3"/>
      <c r="CQ1062" s="3"/>
      <c r="CR1062" s="3"/>
      <c r="CS1062" s="3"/>
      <c r="CT1062" s="3"/>
      <c r="CU1062" s="3"/>
      <c r="CV1062" s="3"/>
      <c r="CW1062" s="3"/>
    </row>
    <row r="1063" spans="1:101" ht="21" customHeight="1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9"/>
      <c r="M1063" s="5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</row>
    <row r="1064" spans="1:101" ht="21" customHeight="1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9"/>
      <c r="M1064" s="5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S1064" s="3"/>
      <c r="BT1064" s="3"/>
      <c r="BU1064" s="3"/>
      <c r="BV1064" s="3"/>
      <c r="BW1064" s="3"/>
      <c r="BX1064" s="3"/>
      <c r="BY1064" s="3"/>
      <c r="BZ1064" s="3"/>
      <c r="CA1064" s="3"/>
      <c r="CB1064" s="3"/>
      <c r="CC1064" s="3"/>
      <c r="CD1064" s="3"/>
      <c r="CE1064" s="3"/>
      <c r="CF1064" s="3"/>
      <c r="CG1064" s="3"/>
      <c r="CH1064" s="3"/>
      <c r="CI1064" s="3"/>
      <c r="CJ1064" s="3"/>
      <c r="CK1064" s="3"/>
      <c r="CL1064" s="3"/>
      <c r="CM1064" s="3"/>
      <c r="CN1064" s="3"/>
      <c r="CO1064" s="3"/>
      <c r="CP1064" s="3"/>
      <c r="CQ1064" s="3"/>
      <c r="CR1064" s="3"/>
      <c r="CS1064" s="3"/>
      <c r="CT1064" s="3"/>
      <c r="CU1064" s="3"/>
      <c r="CV1064" s="3"/>
      <c r="CW1064" s="3"/>
    </row>
    <row r="1065" spans="1:101" ht="21" customHeight="1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9"/>
      <c r="M1065" s="5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</row>
    <row r="1066" spans="1:101" ht="21" customHeight="1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9"/>
      <c r="M1066" s="5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S1066" s="3"/>
      <c r="BT1066" s="3"/>
      <c r="BU1066" s="3"/>
      <c r="BV1066" s="3"/>
      <c r="BW1066" s="3"/>
      <c r="BX1066" s="3"/>
      <c r="BY1066" s="3"/>
      <c r="BZ1066" s="3"/>
      <c r="CA1066" s="3"/>
      <c r="CB1066" s="3"/>
      <c r="CC1066" s="3"/>
      <c r="CD1066" s="3"/>
      <c r="CE1066" s="3"/>
      <c r="CF1066" s="3"/>
      <c r="CG1066" s="3"/>
      <c r="CH1066" s="3"/>
      <c r="CI1066" s="3"/>
      <c r="CJ1066" s="3"/>
      <c r="CK1066" s="3"/>
      <c r="CL1066" s="3"/>
      <c r="CM1066" s="3"/>
      <c r="CN1066" s="3"/>
      <c r="CO1066" s="3"/>
      <c r="CP1066" s="3"/>
      <c r="CQ1066" s="3"/>
      <c r="CR1066" s="3"/>
      <c r="CS1066" s="3"/>
      <c r="CT1066" s="3"/>
      <c r="CU1066" s="3"/>
      <c r="CV1066" s="3"/>
      <c r="CW1066" s="3"/>
    </row>
    <row r="1067" spans="1:101" ht="21" customHeight="1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9"/>
      <c r="M1067" s="5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</row>
    <row r="1068" spans="1:101" ht="21" customHeight="1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9"/>
      <c r="M1068" s="5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S1068" s="3"/>
      <c r="BT1068" s="3"/>
      <c r="BU1068" s="3"/>
      <c r="BV1068" s="3"/>
      <c r="BW1068" s="3"/>
      <c r="BX1068" s="3"/>
      <c r="BY1068" s="3"/>
      <c r="BZ1068" s="3"/>
      <c r="CA1068" s="3"/>
      <c r="CB1068" s="3"/>
      <c r="CC1068" s="3"/>
      <c r="CD1068" s="3"/>
      <c r="CE1068" s="3"/>
      <c r="CF1068" s="3"/>
      <c r="CG1068" s="3"/>
      <c r="CH1068" s="3"/>
      <c r="CI1068" s="3"/>
      <c r="CJ1068" s="3"/>
      <c r="CK1068" s="3"/>
      <c r="CL1068" s="3"/>
      <c r="CM1068" s="3"/>
      <c r="CN1068" s="3"/>
      <c r="CO1068" s="3"/>
      <c r="CP1068" s="3"/>
      <c r="CQ1068" s="3"/>
      <c r="CR1068" s="3"/>
      <c r="CS1068" s="3"/>
      <c r="CT1068" s="3"/>
      <c r="CU1068" s="3"/>
      <c r="CV1068" s="3"/>
      <c r="CW1068" s="3"/>
    </row>
    <row r="1069" spans="1:101" ht="21" customHeight="1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9"/>
      <c r="M1069" s="5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</row>
    <row r="1070" spans="1:101" ht="21" customHeight="1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9"/>
      <c r="M1070" s="5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</row>
    <row r="1071" spans="1:101" ht="21" customHeight="1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9"/>
      <c r="M1071" s="5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S1071" s="3"/>
      <c r="BT1071" s="3"/>
      <c r="BU1071" s="3"/>
      <c r="BV1071" s="3"/>
      <c r="BW1071" s="3"/>
      <c r="BX1071" s="3"/>
      <c r="BY1071" s="3"/>
      <c r="BZ1071" s="3"/>
      <c r="CA1071" s="3"/>
      <c r="CB1071" s="3"/>
      <c r="CC1071" s="3"/>
      <c r="CD1071" s="3"/>
      <c r="CE1071" s="3"/>
      <c r="CF1071" s="3"/>
      <c r="CG1071" s="3"/>
      <c r="CH1071" s="3"/>
      <c r="CI1071" s="3"/>
      <c r="CJ1071" s="3"/>
      <c r="CK1071" s="3"/>
      <c r="CL1071" s="3"/>
      <c r="CM1071" s="3"/>
      <c r="CN1071" s="3"/>
      <c r="CO1071" s="3"/>
      <c r="CP1071" s="3"/>
      <c r="CQ1071" s="3"/>
      <c r="CR1071" s="3"/>
      <c r="CS1071" s="3"/>
      <c r="CT1071" s="3"/>
      <c r="CU1071" s="3"/>
      <c r="CV1071" s="3"/>
      <c r="CW1071" s="3"/>
    </row>
    <row r="1072" spans="1:101" ht="21" customHeight="1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9"/>
      <c r="M1072" s="5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</row>
    <row r="1073" spans="1:101" ht="21" customHeight="1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9"/>
      <c r="M1073" s="5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S1073" s="3"/>
      <c r="BT1073" s="3"/>
      <c r="BU1073" s="3"/>
      <c r="BV1073" s="3"/>
      <c r="BW1073" s="3"/>
      <c r="BX1073" s="3"/>
      <c r="BY1073" s="3"/>
      <c r="BZ1073" s="3"/>
      <c r="CA1073" s="3"/>
      <c r="CB1073" s="3"/>
      <c r="CC1073" s="3"/>
      <c r="CD1073" s="3"/>
      <c r="CE1073" s="3"/>
      <c r="CF1073" s="3"/>
      <c r="CG1073" s="3"/>
      <c r="CH1073" s="3"/>
      <c r="CI1073" s="3"/>
      <c r="CJ1073" s="3"/>
      <c r="CK1073" s="3"/>
      <c r="CL1073" s="3"/>
      <c r="CM1073" s="3"/>
      <c r="CN1073" s="3"/>
      <c r="CO1073" s="3"/>
      <c r="CP1073" s="3"/>
      <c r="CQ1073" s="3"/>
      <c r="CR1073" s="3"/>
      <c r="CS1073" s="3"/>
      <c r="CT1073" s="3"/>
      <c r="CU1073" s="3"/>
      <c r="CV1073" s="3"/>
      <c r="CW1073" s="3"/>
    </row>
    <row r="1074" spans="1:101" ht="21" customHeight="1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9"/>
      <c r="M1074" s="5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</row>
    <row r="1075" spans="1:101" ht="21" customHeight="1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9"/>
      <c r="M1075" s="5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S1075" s="3"/>
      <c r="BT1075" s="3"/>
      <c r="BU1075" s="3"/>
      <c r="BV1075" s="3"/>
      <c r="BW1075" s="3"/>
      <c r="BX1075" s="3"/>
      <c r="BY1075" s="3"/>
      <c r="BZ1075" s="3"/>
      <c r="CA1075" s="3"/>
      <c r="CB1075" s="3"/>
      <c r="CC1075" s="3"/>
      <c r="CD1075" s="3"/>
      <c r="CE1075" s="3"/>
      <c r="CF1075" s="3"/>
      <c r="CG1075" s="3"/>
      <c r="CH1075" s="3"/>
      <c r="CI1075" s="3"/>
      <c r="CJ1075" s="3"/>
      <c r="CK1075" s="3"/>
      <c r="CL1075" s="3"/>
      <c r="CM1075" s="3"/>
      <c r="CN1075" s="3"/>
      <c r="CO1075" s="3"/>
      <c r="CP1075" s="3"/>
      <c r="CQ1075" s="3"/>
      <c r="CR1075" s="3"/>
      <c r="CS1075" s="3"/>
      <c r="CT1075" s="3"/>
      <c r="CU1075" s="3"/>
      <c r="CV1075" s="3"/>
      <c r="CW1075" s="3"/>
    </row>
    <row r="1076" spans="1:101" ht="21" customHeight="1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9"/>
      <c r="M1076" s="5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</row>
    <row r="1077" spans="1:101" ht="21" customHeight="1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9"/>
      <c r="M1077" s="5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</row>
    <row r="1078" spans="1:101" ht="21" customHeight="1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9"/>
      <c r="M1078" s="5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S1078" s="3"/>
      <c r="BT1078" s="3"/>
      <c r="BU1078" s="3"/>
      <c r="BV1078" s="3"/>
      <c r="BW1078" s="3"/>
      <c r="BX1078" s="3"/>
      <c r="BY1078" s="3"/>
      <c r="BZ1078" s="3"/>
      <c r="CA1078" s="3"/>
      <c r="CB1078" s="3"/>
      <c r="CC1078" s="3"/>
      <c r="CD1078" s="3"/>
      <c r="CE1078" s="3"/>
      <c r="CF1078" s="3"/>
      <c r="CG1078" s="3"/>
      <c r="CH1078" s="3"/>
      <c r="CI1078" s="3"/>
      <c r="CJ1078" s="3"/>
      <c r="CK1078" s="3"/>
      <c r="CL1078" s="3"/>
      <c r="CM1078" s="3"/>
      <c r="CN1078" s="3"/>
      <c r="CO1078" s="3"/>
      <c r="CP1078" s="3"/>
      <c r="CQ1078" s="3"/>
      <c r="CR1078" s="3"/>
      <c r="CS1078" s="3"/>
      <c r="CT1078" s="3"/>
      <c r="CU1078" s="3"/>
      <c r="CV1078" s="3"/>
      <c r="CW1078" s="3"/>
    </row>
    <row r="1079" spans="1:101" ht="21" customHeight="1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9"/>
      <c r="M1079" s="5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</row>
    <row r="1080" spans="1:101" ht="21" customHeight="1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9"/>
      <c r="M1080" s="5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</row>
    <row r="1081" spans="1:101" ht="21" customHeight="1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9"/>
      <c r="M1081" s="5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S1081" s="3"/>
      <c r="BT1081" s="3"/>
      <c r="BU1081" s="3"/>
      <c r="BV1081" s="3"/>
      <c r="BW1081" s="3"/>
      <c r="BX1081" s="3"/>
      <c r="BY1081" s="3"/>
      <c r="BZ1081" s="3"/>
      <c r="CA1081" s="3"/>
      <c r="CB1081" s="3"/>
      <c r="CC1081" s="3"/>
      <c r="CD1081" s="3"/>
      <c r="CE1081" s="3"/>
      <c r="CF1081" s="3"/>
      <c r="CG1081" s="3"/>
      <c r="CH1081" s="3"/>
      <c r="CI1081" s="3"/>
      <c r="CJ1081" s="3"/>
      <c r="CK1081" s="3"/>
      <c r="CL1081" s="3"/>
      <c r="CM1081" s="3"/>
      <c r="CN1081" s="3"/>
      <c r="CO1081" s="3"/>
      <c r="CP1081" s="3"/>
      <c r="CQ1081" s="3"/>
      <c r="CR1081" s="3"/>
      <c r="CS1081" s="3"/>
      <c r="CT1081" s="3"/>
      <c r="CU1081" s="3"/>
      <c r="CV1081" s="3"/>
      <c r="CW1081" s="3"/>
    </row>
    <row r="1082" spans="1:101" ht="21" customHeight="1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9"/>
      <c r="M1082" s="5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</row>
    <row r="1083" spans="1:101" ht="21" customHeight="1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9"/>
      <c r="M1083" s="5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S1083" s="3"/>
      <c r="BT1083" s="3"/>
      <c r="BU1083" s="3"/>
      <c r="BV1083" s="3"/>
      <c r="BW1083" s="3"/>
      <c r="BX1083" s="3"/>
      <c r="BY1083" s="3"/>
      <c r="BZ1083" s="3"/>
      <c r="CA1083" s="3"/>
      <c r="CB1083" s="3"/>
      <c r="CC1083" s="3"/>
      <c r="CD1083" s="3"/>
      <c r="CE1083" s="3"/>
      <c r="CF1083" s="3"/>
      <c r="CG1083" s="3"/>
      <c r="CH1083" s="3"/>
      <c r="CI1083" s="3"/>
      <c r="CJ1083" s="3"/>
      <c r="CK1083" s="3"/>
      <c r="CL1083" s="3"/>
      <c r="CM1083" s="3"/>
      <c r="CN1083" s="3"/>
      <c r="CO1083" s="3"/>
      <c r="CP1083" s="3"/>
      <c r="CQ1083" s="3"/>
      <c r="CR1083" s="3"/>
      <c r="CS1083" s="3"/>
      <c r="CT1083" s="3"/>
      <c r="CU1083" s="3"/>
      <c r="CV1083" s="3"/>
      <c r="CW1083" s="3"/>
    </row>
    <row r="1084" spans="1:101" ht="21" customHeight="1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9"/>
      <c r="M1084" s="5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</row>
    <row r="1085" spans="1:101" ht="21" customHeight="1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9"/>
      <c r="M1085" s="5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S1085" s="3"/>
      <c r="BT1085" s="3"/>
      <c r="BU1085" s="3"/>
      <c r="BV1085" s="3"/>
      <c r="BW1085" s="3"/>
      <c r="BX1085" s="3"/>
      <c r="BY1085" s="3"/>
      <c r="BZ1085" s="3"/>
      <c r="CA1085" s="3"/>
      <c r="CB1085" s="3"/>
      <c r="CC1085" s="3"/>
      <c r="CD1085" s="3"/>
      <c r="CE1085" s="3"/>
      <c r="CF1085" s="3"/>
      <c r="CG1085" s="3"/>
      <c r="CH1085" s="3"/>
      <c r="CI1085" s="3"/>
      <c r="CJ1085" s="3"/>
      <c r="CK1085" s="3"/>
      <c r="CL1085" s="3"/>
      <c r="CM1085" s="3"/>
      <c r="CN1085" s="3"/>
      <c r="CO1085" s="3"/>
      <c r="CP1085" s="3"/>
      <c r="CQ1085" s="3"/>
      <c r="CR1085" s="3"/>
      <c r="CS1085" s="3"/>
      <c r="CT1085" s="3"/>
      <c r="CU1085" s="3"/>
      <c r="CV1085" s="3"/>
      <c r="CW1085" s="3"/>
    </row>
    <row r="1086" spans="1:101" ht="21" customHeight="1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9"/>
      <c r="M1086" s="5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</row>
    <row r="1087" spans="1:101" ht="21" customHeight="1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9"/>
      <c r="M1087" s="5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</row>
    <row r="1088" spans="1:101" ht="21" customHeight="1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9"/>
      <c r="M1088" s="5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</row>
    <row r="1089" spans="1:101" ht="21" customHeight="1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9"/>
      <c r="M1089" s="5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S1089" s="3"/>
      <c r="BT1089" s="3"/>
      <c r="BU1089" s="3"/>
      <c r="BV1089" s="3"/>
      <c r="BW1089" s="3"/>
      <c r="BX1089" s="3"/>
      <c r="BY1089" s="3"/>
      <c r="BZ1089" s="3"/>
      <c r="CA1089" s="3"/>
      <c r="CB1089" s="3"/>
      <c r="CC1089" s="3"/>
      <c r="CD1089" s="3"/>
      <c r="CE1089" s="3"/>
      <c r="CF1089" s="3"/>
      <c r="CG1089" s="3"/>
      <c r="CH1089" s="3"/>
      <c r="CI1089" s="3"/>
      <c r="CJ1089" s="3"/>
      <c r="CK1089" s="3"/>
      <c r="CL1089" s="3"/>
      <c r="CM1089" s="3"/>
      <c r="CN1089" s="3"/>
      <c r="CO1089" s="3"/>
      <c r="CP1089" s="3"/>
      <c r="CQ1089" s="3"/>
      <c r="CR1089" s="3"/>
      <c r="CS1089" s="3"/>
      <c r="CT1089" s="3"/>
      <c r="CU1089" s="3"/>
      <c r="CV1089" s="3"/>
      <c r="CW1089" s="3"/>
    </row>
    <row r="1090" spans="1:101" ht="21" customHeight="1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9"/>
      <c r="M1090" s="5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</row>
    <row r="1091" spans="1:101" ht="21" customHeight="1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9"/>
      <c r="M1091" s="5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</row>
    <row r="1092" spans="1:101" ht="21" customHeight="1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9"/>
      <c r="M1092" s="5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S1092" s="3"/>
      <c r="BT1092" s="3"/>
      <c r="BU1092" s="3"/>
      <c r="BV1092" s="3"/>
      <c r="BW1092" s="3"/>
      <c r="BX1092" s="3"/>
      <c r="BY1092" s="3"/>
      <c r="BZ1092" s="3"/>
      <c r="CA1092" s="3"/>
      <c r="CB1092" s="3"/>
      <c r="CC1092" s="3"/>
      <c r="CD1092" s="3"/>
      <c r="CE1092" s="3"/>
      <c r="CF1092" s="3"/>
      <c r="CG1092" s="3"/>
      <c r="CH1092" s="3"/>
      <c r="CI1092" s="3"/>
      <c r="CJ1092" s="3"/>
      <c r="CK1092" s="3"/>
      <c r="CL1092" s="3"/>
      <c r="CM1092" s="3"/>
      <c r="CN1092" s="3"/>
      <c r="CO1092" s="3"/>
      <c r="CP1092" s="3"/>
      <c r="CQ1092" s="3"/>
      <c r="CR1092" s="3"/>
      <c r="CS1092" s="3"/>
      <c r="CT1092" s="3"/>
      <c r="CU1092" s="3"/>
      <c r="CV1092" s="3"/>
      <c r="CW1092" s="3"/>
    </row>
    <row r="1093" spans="1:101" ht="21" customHeight="1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9"/>
      <c r="M1093" s="5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</row>
    <row r="1094" spans="1:101" ht="21" customHeight="1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9"/>
      <c r="M1094" s="5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</row>
    <row r="1095" spans="1:101" ht="21" customHeight="1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9"/>
      <c r="M1095" s="5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</row>
    <row r="1096" spans="1:101" ht="21" customHeight="1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9"/>
      <c r="M1096" s="5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S1096" s="3"/>
      <c r="BT1096" s="3"/>
      <c r="BU1096" s="3"/>
      <c r="BV1096" s="3"/>
      <c r="BW1096" s="3"/>
      <c r="BX1096" s="3"/>
      <c r="BY1096" s="3"/>
      <c r="BZ1096" s="3"/>
      <c r="CA1096" s="3"/>
      <c r="CB1096" s="3"/>
      <c r="CC1096" s="3"/>
      <c r="CD1096" s="3"/>
      <c r="CE1096" s="3"/>
      <c r="CF1096" s="3"/>
      <c r="CG1096" s="3"/>
      <c r="CH1096" s="3"/>
      <c r="CI1096" s="3"/>
      <c r="CJ1096" s="3"/>
      <c r="CK1096" s="3"/>
      <c r="CL1096" s="3"/>
      <c r="CM1096" s="3"/>
      <c r="CN1096" s="3"/>
      <c r="CO1096" s="3"/>
      <c r="CP1096" s="3"/>
      <c r="CQ1096" s="3"/>
      <c r="CR1096" s="3"/>
      <c r="CS1096" s="3"/>
      <c r="CT1096" s="3"/>
      <c r="CU1096" s="3"/>
      <c r="CV1096" s="3"/>
      <c r="CW1096" s="3"/>
    </row>
    <row r="1097" spans="1:101" ht="21" customHeight="1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9"/>
      <c r="M1097" s="5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</row>
    <row r="1098" spans="1:101" ht="21" customHeight="1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9"/>
      <c r="M1098" s="5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S1098" s="3"/>
      <c r="BT1098" s="3"/>
      <c r="BU1098" s="3"/>
      <c r="BV1098" s="3"/>
      <c r="BW1098" s="3"/>
      <c r="BX1098" s="3"/>
      <c r="BY1098" s="3"/>
      <c r="BZ1098" s="3"/>
      <c r="CA1098" s="3"/>
      <c r="CB1098" s="3"/>
      <c r="CC1098" s="3"/>
      <c r="CD1098" s="3"/>
      <c r="CE1098" s="3"/>
      <c r="CF1098" s="3"/>
      <c r="CG1098" s="3"/>
      <c r="CH1098" s="3"/>
      <c r="CI1098" s="3"/>
      <c r="CJ1098" s="3"/>
      <c r="CK1098" s="3"/>
      <c r="CL1098" s="3"/>
      <c r="CM1098" s="3"/>
      <c r="CN1098" s="3"/>
      <c r="CO1098" s="3"/>
      <c r="CP1098" s="3"/>
      <c r="CQ1098" s="3"/>
      <c r="CR1098" s="3"/>
      <c r="CS1098" s="3"/>
      <c r="CT1098" s="3"/>
      <c r="CU1098" s="3"/>
      <c r="CV1098" s="3"/>
      <c r="CW1098" s="3"/>
    </row>
    <row r="1099" spans="1:101" ht="21" customHeight="1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9"/>
      <c r="M1099" s="5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</row>
    <row r="1100" spans="1:101" ht="21" customHeight="1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9"/>
      <c r="M1100" s="5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S1100" s="3"/>
      <c r="BT1100" s="3"/>
      <c r="BU1100" s="3"/>
      <c r="BV1100" s="3"/>
      <c r="BW1100" s="3"/>
      <c r="BX1100" s="3"/>
      <c r="BY1100" s="3"/>
      <c r="BZ1100" s="3"/>
      <c r="CA1100" s="3"/>
      <c r="CB1100" s="3"/>
      <c r="CC1100" s="3"/>
      <c r="CD1100" s="3"/>
      <c r="CE1100" s="3"/>
      <c r="CF1100" s="3"/>
      <c r="CG1100" s="3"/>
      <c r="CH1100" s="3"/>
      <c r="CI1100" s="3"/>
      <c r="CJ1100" s="3"/>
      <c r="CK1100" s="3"/>
      <c r="CL1100" s="3"/>
      <c r="CM1100" s="3"/>
      <c r="CN1100" s="3"/>
      <c r="CO1100" s="3"/>
      <c r="CP1100" s="3"/>
      <c r="CQ1100" s="3"/>
      <c r="CR1100" s="3"/>
      <c r="CS1100" s="3"/>
      <c r="CT1100" s="3"/>
      <c r="CU1100" s="3"/>
      <c r="CV1100" s="3"/>
      <c r="CW1100" s="3"/>
    </row>
    <row r="1101" spans="1:101" ht="21" customHeight="1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9"/>
      <c r="M1101" s="5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</row>
    <row r="1102" spans="1:101" ht="21" customHeight="1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9"/>
      <c r="M1102" s="5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S1102" s="3"/>
      <c r="BT1102" s="3"/>
      <c r="BU1102" s="3"/>
      <c r="BV1102" s="3"/>
      <c r="BW1102" s="3"/>
      <c r="BX1102" s="3"/>
      <c r="BY1102" s="3"/>
      <c r="BZ1102" s="3"/>
      <c r="CA1102" s="3"/>
      <c r="CB1102" s="3"/>
      <c r="CC1102" s="3"/>
      <c r="CD1102" s="3"/>
      <c r="CE1102" s="3"/>
      <c r="CF1102" s="3"/>
      <c r="CG1102" s="3"/>
      <c r="CH1102" s="3"/>
      <c r="CI1102" s="3"/>
      <c r="CJ1102" s="3"/>
      <c r="CK1102" s="3"/>
      <c r="CL1102" s="3"/>
      <c r="CM1102" s="3"/>
      <c r="CN1102" s="3"/>
      <c r="CO1102" s="3"/>
      <c r="CP1102" s="3"/>
      <c r="CQ1102" s="3"/>
      <c r="CR1102" s="3"/>
      <c r="CS1102" s="3"/>
      <c r="CT1102" s="3"/>
      <c r="CU1102" s="3"/>
      <c r="CV1102" s="3"/>
      <c r="CW1102" s="3"/>
    </row>
    <row r="1103" spans="1:101" ht="21" customHeight="1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9"/>
      <c r="M1103" s="5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</row>
    <row r="1104" spans="1:101" ht="21" customHeight="1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9"/>
      <c r="M1104" s="5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</row>
    <row r="1105" spans="1:101" ht="21" customHeight="1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9"/>
      <c r="M1105" s="5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</row>
    <row r="1106" spans="1:101" ht="21" customHeight="1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9"/>
      <c r="M1106" s="5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</row>
    <row r="1107" spans="1:101" ht="21" customHeight="1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9"/>
      <c r="M1107" s="5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</row>
    <row r="1108" spans="1:101" ht="21" customHeight="1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9"/>
      <c r="M1108" s="5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S1108" s="3"/>
      <c r="BT1108" s="3"/>
      <c r="BU1108" s="3"/>
      <c r="BV1108" s="3"/>
      <c r="BW1108" s="3"/>
      <c r="BX1108" s="3"/>
      <c r="BY1108" s="3"/>
      <c r="BZ1108" s="3"/>
      <c r="CA1108" s="3"/>
      <c r="CB1108" s="3"/>
      <c r="CC1108" s="3"/>
      <c r="CD1108" s="3"/>
      <c r="CE1108" s="3"/>
      <c r="CF1108" s="3"/>
      <c r="CG1108" s="3"/>
      <c r="CH1108" s="3"/>
      <c r="CI1108" s="3"/>
      <c r="CJ1108" s="3"/>
      <c r="CK1108" s="3"/>
      <c r="CL1108" s="3"/>
      <c r="CM1108" s="3"/>
      <c r="CN1108" s="3"/>
      <c r="CO1108" s="3"/>
      <c r="CP1108" s="3"/>
      <c r="CQ1108" s="3"/>
      <c r="CR1108" s="3"/>
      <c r="CS1108" s="3"/>
      <c r="CT1108" s="3"/>
      <c r="CU1108" s="3"/>
      <c r="CV1108" s="3"/>
      <c r="CW1108" s="3"/>
    </row>
    <row r="1109" spans="1:101" ht="21" customHeight="1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9"/>
      <c r="M1109" s="5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</row>
    <row r="1110" spans="1:101" ht="21" customHeight="1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9"/>
      <c r="M1110" s="5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</row>
    <row r="1111" spans="1:101" ht="21" customHeight="1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9"/>
      <c r="M1111" s="5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</row>
    <row r="1112" spans="1:101" ht="21" customHeight="1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9"/>
      <c r="M1112" s="5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S1112" s="3"/>
      <c r="BT1112" s="3"/>
      <c r="BU1112" s="3"/>
      <c r="BV1112" s="3"/>
      <c r="BW1112" s="3"/>
      <c r="BX1112" s="3"/>
      <c r="BY1112" s="3"/>
      <c r="BZ1112" s="3"/>
      <c r="CA1112" s="3"/>
      <c r="CB1112" s="3"/>
      <c r="CC1112" s="3"/>
      <c r="CD1112" s="3"/>
      <c r="CE1112" s="3"/>
      <c r="CF1112" s="3"/>
      <c r="CG1112" s="3"/>
      <c r="CH1112" s="3"/>
      <c r="CI1112" s="3"/>
      <c r="CJ1112" s="3"/>
      <c r="CK1112" s="3"/>
      <c r="CL1112" s="3"/>
      <c r="CM1112" s="3"/>
      <c r="CN1112" s="3"/>
      <c r="CO1112" s="3"/>
      <c r="CP1112" s="3"/>
      <c r="CQ1112" s="3"/>
      <c r="CR1112" s="3"/>
      <c r="CS1112" s="3"/>
      <c r="CT1112" s="3"/>
      <c r="CU1112" s="3"/>
      <c r="CV1112" s="3"/>
      <c r="CW1112" s="3"/>
    </row>
    <row r="1113" spans="1:101" ht="21" customHeight="1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9"/>
      <c r="M1113" s="5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</row>
    <row r="1114" spans="1:101" ht="21" customHeight="1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9"/>
      <c r="M1114" s="5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</row>
    <row r="1115" spans="1:101" ht="21" customHeight="1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9"/>
      <c r="M1115" s="5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</row>
    <row r="1116" spans="1:101" ht="21" customHeight="1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9"/>
      <c r="M1116" s="5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S1116" s="3"/>
      <c r="BT1116" s="3"/>
      <c r="BU1116" s="3"/>
      <c r="BV1116" s="3"/>
      <c r="BW1116" s="3"/>
      <c r="BX1116" s="3"/>
      <c r="BY1116" s="3"/>
      <c r="BZ1116" s="3"/>
      <c r="CA1116" s="3"/>
      <c r="CB1116" s="3"/>
      <c r="CC1116" s="3"/>
      <c r="CD1116" s="3"/>
      <c r="CE1116" s="3"/>
      <c r="CF1116" s="3"/>
      <c r="CG1116" s="3"/>
      <c r="CH1116" s="3"/>
      <c r="CI1116" s="3"/>
      <c r="CJ1116" s="3"/>
      <c r="CK1116" s="3"/>
      <c r="CL1116" s="3"/>
      <c r="CM1116" s="3"/>
      <c r="CN1116" s="3"/>
      <c r="CO1116" s="3"/>
      <c r="CP1116" s="3"/>
      <c r="CQ1116" s="3"/>
      <c r="CR1116" s="3"/>
      <c r="CS1116" s="3"/>
      <c r="CT1116" s="3"/>
      <c r="CU1116" s="3"/>
      <c r="CV1116" s="3"/>
      <c r="CW1116" s="3"/>
    </row>
    <row r="1117" spans="1:101" ht="21" customHeight="1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9"/>
      <c r="M1117" s="5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</row>
    <row r="1118" spans="1:101" ht="21" customHeight="1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9"/>
      <c r="M1118" s="5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S1118" s="3"/>
      <c r="BT1118" s="3"/>
      <c r="BU1118" s="3"/>
      <c r="BV1118" s="3"/>
      <c r="BW1118" s="3"/>
      <c r="BX1118" s="3"/>
      <c r="BY1118" s="3"/>
      <c r="BZ1118" s="3"/>
      <c r="CA1118" s="3"/>
      <c r="CB1118" s="3"/>
      <c r="CC1118" s="3"/>
      <c r="CD1118" s="3"/>
      <c r="CE1118" s="3"/>
      <c r="CF1118" s="3"/>
      <c r="CG1118" s="3"/>
      <c r="CH1118" s="3"/>
      <c r="CI1118" s="3"/>
      <c r="CJ1118" s="3"/>
      <c r="CK1118" s="3"/>
      <c r="CL1118" s="3"/>
      <c r="CM1118" s="3"/>
      <c r="CN1118" s="3"/>
      <c r="CO1118" s="3"/>
      <c r="CP1118" s="3"/>
      <c r="CQ1118" s="3"/>
      <c r="CR1118" s="3"/>
      <c r="CS1118" s="3"/>
      <c r="CT1118" s="3"/>
      <c r="CU1118" s="3"/>
      <c r="CV1118" s="3"/>
      <c r="CW1118" s="3"/>
    </row>
    <row r="1119" spans="1:101" ht="21" customHeight="1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9"/>
      <c r="M1119" s="5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</row>
    <row r="1120" spans="1:101" ht="21" customHeight="1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9"/>
      <c r="M1120" s="5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S1120" s="3"/>
      <c r="BT1120" s="3"/>
      <c r="BU1120" s="3"/>
      <c r="BV1120" s="3"/>
      <c r="BW1120" s="3"/>
      <c r="BX1120" s="3"/>
      <c r="BY1120" s="3"/>
      <c r="BZ1120" s="3"/>
      <c r="CA1120" s="3"/>
      <c r="CB1120" s="3"/>
      <c r="CC1120" s="3"/>
      <c r="CD1120" s="3"/>
      <c r="CE1120" s="3"/>
      <c r="CF1120" s="3"/>
      <c r="CG1120" s="3"/>
      <c r="CH1120" s="3"/>
      <c r="CI1120" s="3"/>
      <c r="CJ1120" s="3"/>
      <c r="CK1120" s="3"/>
      <c r="CL1120" s="3"/>
      <c r="CM1120" s="3"/>
      <c r="CN1120" s="3"/>
      <c r="CO1120" s="3"/>
      <c r="CP1120" s="3"/>
      <c r="CQ1120" s="3"/>
      <c r="CR1120" s="3"/>
      <c r="CS1120" s="3"/>
      <c r="CT1120" s="3"/>
      <c r="CU1120" s="3"/>
      <c r="CV1120" s="3"/>
      <c r="CW1120" s="3"/>
    </row>
    <row r="1121" spans="1:101" ht="21" customHeight="1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9"/>
      <c r="M1121" s="5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</row>
    <row r="1122" spans="1:101" ht="21" customHeight="1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9"/>
      <c r="M1122" s="5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S1122" s="3"/>
      <c r="BT1122" s="3"/>
      <c r="BU1122" s="3"/>
      <c r="BV1122" s="3"/>
      <c r="BW1122" s="3"/>
      <c r="BX1122" s="3"/>
      <c r="BY1122" s="3"/>
      <c r="BZ1122" s="3"/>
      <c r="CA1122" s="3"/>
      <c r="CB1122" s="3"/>
      <c r="CC1122" s="3"/>
      <c r="CD1122" s="3"/>
      <c r="CE1122" s="3"/>
      <c r="CF1122" s="3"/>
      <c r="CG1122" s="3"/>
      <c r="CH1122" s="3"/>
      <c r="CI1122" s="3"/>
      <c r="CJ1122" s="3"/>
      <c r="CK1122" s="3"/>
      <c r="CL1122" s="3"/>
      <c r="CM1122" s="3"/>
      <c r="CN1122" s="3"/>
      <c r="CO1122" s="3"/>
      <c r="CP1122" s="3"/>
      <c r="CQ1122" s="3"/>
      <c r="CR1122" s="3"/>
      <c r="CS1122" s="3"/>
      <c r="CT1122" s="3"/>
      <c r="CU1122" s="3"/>
      <c r="CV1122" s="3"/>
      <c r="CW1122" s="3"/>
    </row>
    <row r="1123" spans="1:101" ht="21" customHeight="1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9"/>
      <c r="M1123" s="5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</row>
    <row r="1124" spans="1:101" ht="21" customHeight="1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9"/>
      <c r="M1124" s="5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S1124" s="3"/>
      <c r="BT1124" s="3"/>
      <c r="BU1124" s="3"/>
      <c r="BV1124" s="3"/>
      <c r="BW1124" s="3"/>
      <c r="BX1124" s="3"/>
      <c r="BY1124" s="3"/>
      <c r="BZ1124" s="3"/>
      <c r="CA1124" s="3"/>
      <c r="CB1124" s="3"/>
      <c r="CC1124" s="3"/>
      <c r="CD1124" s="3"/>
      <c r="CE1124" s="3"/>
      <c r="CF1124" s="3"/>
      <c r="CG1124" s="3"/>
      <c r="CH1124" s="3"/>
      <c r="CI1124" s="3"/>
      <c r="CJ1124" s="3"/>
      <c r="CK1124" s="3"/>
      <c r="CL1124" s="3"/>
      <c r="CM1124" s="3"/>
      <c r="CN1124" s="3"/>
      <c r="CO1124" s="3"/>
      <c r="CP1124" s="3"/>
      <c r="CQ1124" s="3"/>
      <c r="CR1124" s="3"/>
      <c r="CS1124" s="3"/>
      <c r="CT1124" s="3"/>
      <c r="CU1124" s="3"/>
      <c r="CV1124" s="3"/>
      <c r="CW1124" s="3"/>
    </row>
    <row r="1125" spans="1:101" ht="21" customHeight="1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9"/>
      <c r="M1125" s="5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</row>
    <row r="1126" spans="1:101" ht="21" customHeight="1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9"/>
      <c r="M1126" s="5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S1126" s="3"/>
      <c r="BT1126" s="3"/>
      <c r="BU1126" s="3"/>
      <c r="BV1126" s="3"/>
      <c r="BW1126" s="3"/>
      <c r="BX1126" s="3"/>
      <c r="BY1126" s="3"/>
      <c r="BZ1126" s="3"/>
      <c r="CA1126" s="3"/>
      <c r="CB1126" s="3"/>
      <c r="CC1126" s="3"/>
      <c r="CD1126" s="3"/>
      <c r="CE1126" s="3"/>
      <c r="CF1126" s="3"/>
      <c r="CG1126" s="3"/>
      <c r="CH1126" s="3"/>
      <c r="CI1126" s="3"/>
      <c r="CJ1126" s="3"/>
      <c r="CK1126" s="3"/>
      <c r="CL1126" s="3"/>
      <c r="CM1126" s="3"/>
      <c r="CN1126" s="3"/>
      <c r="CO1126" s="3"/>
      <c r="CP1126" s="3"/>
      <c r="CQ1126" s="3"/>
      <c r="CR1126" s="3"/>
      <c r="CS1126" s="3"/>
      <c r="CT1126" s="3"/>
      <c r="CU1126" s="3"/>
      <c r="CV1126" s="3"/>
      <c r="CW1126" s="3"/>
    </row>
    <row r="1127" spans="1:101" ht="21" customHeight="1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9"/>
      <c r="M1127" s="5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</row>
    <row r="1128" spans="1:101" ht="21" customHeight="1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9"/>
      <c r="M1128" s="5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S1128" s="3"/>
      <c r="BT1128" s="3"/>
      <c r="BU1128" s="3"/>
      <c r="BV1128" s="3"/>
      <c r="BW1128" s="3"/>
      <c r="BX1128" s="3"/>
      <c r="BY1128" s="3"/>
      <c r="BZ1128" s="3"/>
      <c r="CA1128" s="3"/>
      <c r="CB1128" s="3"/>
      <c r="CC1128" s="3"/>
      <c r="CD1128" s="3"/>
      <c r="CE1128" s="3"/>
      <c r="CF1128" s="3"/>
      <c r="CG1128" s="3"/>
      <c r="CH1128" s="3"/>
      <c r="CI1128" s="3"/>
      <c r="CJ1128" s="3"/>
      <c r="CK1128" s="3"/>
      <c r="CL1128" s="3"/>
      <c r="CM1128" s="3"/>
      <c r="CN1128" s="3"/>
      <c r="CO1128" s="3"/>
      <c r="CP1128" s="3"/>
      <c r="CQ1128" s="3"/>
      <c r="CR1128" s="3"/>
      <c r="CS1128" s="3"/>
      <c r="CT1128" s="3"/>
      <c r="CU1128" s="3"/>
      <c r="CV1128" s="3"/>
      <c r="CW1128" s="3"/>
    </row>
    <row r="1129" spans="1:101" ht="21" customHeight="1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9"/>
      <c r="M1129" s="5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</row>
    <row r="1130" spans="1:101" ht="21" customHeight="1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9"/>
      <c r="M1130" s="5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S1130" s="3"/>
      <c r="BT1130" s="3"/>
      <c r="BU1130" s="3"/>
      <c r="BV1130" s="3"/>
      <c r="BW1130" s="3"/>
      <c r="BX1130" s="3"/>
      <c r="BY1130" s="3"/>
      <c r="BZ1130" s="3"/>
      <c r="CA1130" s="3"/>
      <c r="CB1130" s="3"/>
      <c r="CC1130" s="3"/>
      <c r="CD1130" s="3"/>
      <c r="CE1130" s="3"/>
      <c r="CF1130" s="3"/>
      <c r="CG1130" s="3"/>
      <c r="CH1130" s="3"/>
      <c r="CI1130" s="3"/>
      <c r="CJ1130" s="3"/>
      <c r="CK1130" s="3"/>
      <c r="CL1130" s="3"/>
      <c r="CM1130" s="3"/>
      <c r="CN1130" s="3"/>
      <c r="CO1130" s="3"/>
      <c r="CP1130" s="3"/>
      <c r="CQ1130" s="3"/>
      <c r="CR1130" s="3"/>
      <c r="CS1130" s="3"/>
      <c r="CT1130" s="3"/>
      <c r="CU1130" s="3"/>
      <c r="CV1130" s="3"/>
      <c r="CW1130" s="3"/>
    </row>
    <row r="1131" spans="1:101" ht="21" customHeight="1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9"/>
      <c r="M1131" s="5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</row>
    <row r="1132" spans="1:101" ht="21" customHeight="1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9"/>
      <c r="M1132" s="5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</row>
    <row r="1133" spans="1:101" ht="21" customHeight="1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9"/>
      <c r="M1133" s="5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S1133" s="3"/>
      <c r="BT1133" s="3"/>
      <c r="BU1133" s="3"/>
      <c r="BV1133" s="3"/>
      <c r="BW1133" s="3"/>
      <c r="BX1133" s="3"/>
      <c r="BY1133" s="3"/>
      <c r="BZ1133" s="3"/>
      <c r="CA1133" s="3"/>
      <c r="CB1133" s="3"/>
      <c r="CC1133" s="3"/>
      <c r="CD1133" s="3"/>
      <c r="CE1133" s="3"/>
      <c r="CF1133" s="3"/>
      <c r="CG1133" s="3"/>
      <c r="CH1133" s="3"/>
      <c r="CI1133" s="3"/>
      <c r="CJ1133" s="3"/>
      <c r="CK1133" s="3"/>
      <c r="CL1133" s="3"/>
      <c r="CM1133" s="3"/>
      <c r="CN1133" s="3"/>
      <c r="CO1133" s="3"/>
      <c r="CP1133" s="3"/>
      <c r="CQ1133" s="3"/>
      <c r="CR1133" s="3"/>
      <c r="CS1133" s="3"/>
      <c r="CT1133" s="3"/>
      <c r="CU1133" s="3"/>
      <c r="CV1133" s="3"/>
      <c r="CW1133" s="3"/>
    </row>
    <row r="1134" spans="1:101" ht="21" customHeight="1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9"/>
      <c r="M1134" s="5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</row>
    <row r="1135" spans="1:101" ht="21" customHeight="1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9"/>
      <c r="M1135" s="5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</row>
    <row r="1136" spans="1:101" ht="21" customHeight="1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9"/>
      <c r="M1136" s="5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S1136" s="3"/>
      <c r="BT1136" s="3"/>
      <c r="BU1136" s="3"/>
      <c r="BV1136" s="3"/>
      <c r="BW1136" s="3"/>
      <c r="BX1136" s="3"/>
      <c r="BY1136" s="3"/>
      <c r="BZ1136" s="3"/>
      <c r="CA1136" s="3"/>
      <c r="CB1136" s="3"/>
      <c r="CC1136" s="3"/>
      <c r="CD1136" s="3"/>
      <c r="CE1136" s="3"/>
      <c r="CF1136" s="3"/>
      <c r="CG1136" s="3"/>
      <c r="CH1136" s="3"/>
      <c r="CI1136" s="3"/>
      <c r="CJ1136" s="3"/>
      <c r="CK1136" s="3"/>
      <c r="CL1136" s="3"/>
      <c r="CM1136" s="3"/>
      <c r="CN1136" s="3"/>
      <c r="CO1136" s="3"/>
      <c r="CP1136" s="3"/>
      <c r="CQ1136" s="3"/>
      <c r="CR1136" s="3"/>
      <c r="CS1136" s="3"/>
      <c r="CT1136" s="3"/>
      <c r="CU1136" s="3"/>
      <c r="CV1136" s="3"/>
      <c r="CW1136" s="3"/>
    </row>
    <row r="1137" spans="1:101" ht="21" customHeight="1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9"/>
      <c r="M1137" s="5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</row>
    <row r="1138" spans="1:101" ht="21" customHeight="1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9"/>
      <c r="M1138" s="5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S1138" s="3"/>
      <c r="BT1138" s="3"/>
      <c r="BU1138" s="3"/>
      <c r="BV1138" s="3"/>
      <c r="BW1138" s="3"/>
      <c r="BX1138" s="3"/>
      <c r="BY1138" s="3"/>
      <c r="BZ1138" s="3"/>
      <c r="CA1138" s="3"/>
      <c r="CB1138" s="3"/>
      <c r="CC1138" s="3"/>
      <c r="CD1138" s="3"/>
      <c r="CE1138" s="3"/>
      <c r="CF1138" s="3"/>
      <c r="CG1138" s="3"/>
      <c r="CH1138" s="3"/>
      <c r="CI1138" s="3"/>
      <c r="CJ1138" s="3"/>
      <c r="CK1138" s="3"/>
      <c r="CL1138" s="3"/>
      <c r="CM1138" s="3"/>
      <c r="CN1138" s="3"/>
      <c r="CO1138" s="3"/>
      <c r="CP1138" s="3"/>
      <c r="CQ1138" s="3"/>
      <c r="CR1138" s="3"/>
      <c r="CS1138" s="3"/>
      <c r="CT1138" s="3"/>
      <c r="CU1138" s="3"/>
      <c r="CV1138" s="3"/>
      <c r="CW1138" s="3"/>
    </row>
    <row r="1139" spans="1:101" ht="21" customHeight="1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9"/>
      <c r="M1139" s="5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</row>
    <row r="1140" spans="1:101" ht="21" customHeight="1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9"/>
      <c r="M1140" s="5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S1140" s="3"/>
      <c r="BT1140" s="3"/>
      <c r="BU1140" s="3"/>
      <c r="BV1140" s="3"/>
      <c r="BW1140" s="3"/>
      <c r="BX1140" s="3"/>
      <c r="BY1140" s="3"/>
      <c r="BZ1140" s="3"/>
      <c r="CA1140" s="3"/>
      <c r="CB1140" s="3"/>
      <c r="CC1140" s="3"/>
      <c r="CD1140" s="3"/>
      <c r="CE1140" s="3"/>
      <c r="CF1140" s="3"/>
      <c r="CG1140" s="3"/>
      <c r="CH1140" s="3"/>
      <c r="CI1140" s="3"/>
      <c r="CJ1140" s="3"/>
      <c r="CK1140" s="3"/>
      <c r="CL1140" s="3"/>
      <c r="CM1140" s="3"/>
      <c r="CN1140" s="3"/>
      <c r="CO1140" s="3"/>
      <c r="CP1140" s="3"/>
      <c r="CQ1140" s="3"/>
      <c r="CR1140" s="3"/>
      <c r="CS1140" s="3"/>
      <c r="CT1140" s="3"/>
      <c r="CU1140" s="3"/>
      <c r="CV1140" s="3"/>
      <c r="CW1140" s="3"/>
    </row>
    <row r="1141" spans="1:101" ht="21" customHeight="1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9"/>
      <c r="M1141" s="5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</row>
    <row r="1142" spans="1:101" ht="21" customHeight="1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9"/>
      <c r="M1142" s="5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S1142" s="3"/>
      <c r="BT1142" s="3"/>
      <c r="BU1142" s="3"/>
      <c r="BV1142" s="3"/>
      <c r="BW1142" s="3"/>
      <c r="BX1142" s="3"/>
      <c r="BY1142" s="3"/>
      <c r="BZ1142" s="3"/>
      <c r="CA1142" s="3"/>
      <c r="CB1142" s="3"/>
      <c r="CC1142" s="3"/>
      <c r="CD1142" s="3"/>
      <c r="CE1142" s="3"/>
      <c r="CF1142" s="3"/>
      <c r="CG1142" s="3"/>
      <c r="CH1142" s="3"/>
      <c r="CI1142" s="3"/>
      <c r="CJ1142" s="3"/>
      <c r="CK1142" s="3"/>
      <c r="CL1142" s="3"/>
      <c r="CM1142" s="3"/>
      <c r="CN1142" s="3"/>
      <c r="CO1142" s="3"/>
      <c r="CP1142" s="3"/>
      <c r="CQ1142" s="3"/>
      <c r="CR1142" s="3"/>
      <c r="CS1142" s="3"/>
      <c r="CT1142" s="3"/>
      <c r="CU1142" s="3"/>
      <c r="CV1142" s="3"/>
      <c r="CW1142" s="3"/>
    </row>
    <row r="1143" spans="1:101" ht="21" customHeight="1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9"/>
      <c r="M1143" s="5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</row>
    <row r="1144" spans="1:101" ht="21" customHeight="1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9"/>
      <c r="M1144" s="5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</row>
    <row r="1145" spans="1:101" ht="21" customHeight="1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9"/>
      <c r="M1145" s="5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</row>
    <row r="1146" spans="1:101" ht="21" customHeight="1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9"/>
      <c r="M1146" s="5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</row>
    <row r="1147" spans="1:101" ht="21" customHeight="1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9"/>
      <c r="M1147" s="5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</row>
    <row r="1148" spans="1:101" ht="21" customHeight="1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9"/>
      <c r="M1148" s="5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</row>
    <row r="1149" spans="1:101" ht="21" customHeight="1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9"/>
      <c r="M1149" s="5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</row>
    <row r="1150" spans="1:101" ht="21" customHeight="1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9"/>
      <c r="M1150" s="5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S1150" s="3"/>
      <c r="BT1150" s="3"/>
      <c r="BU1150" s="3"/>
      <c r="BV1150" s="3"/>
      <c r="BW1150" s="3"/>
      <c r="BX1150" s="3"/>
      <c r="BY1150" s="3"/>
      <c r="BZ1150" s="3"/>
      <c r="CA1150" s="3"/>
      <c r="CB1150" s="3"/>
      <c r="CC1150" s="3"/>
      <c r="CD1150" s="3"/>
      <c r="CE1150" s="3"/>
      <c r="CF1150" s="3"/>
      <c r="CG1150" s="3"/>
      <c r="CH1150" s="3"/>
      <c r="CI1150" s="3"/>
      <c r="CJ1150" s="3"/>
      <c r="CK1150" s="3"/>
      <c r="CL1150" s="3"/>
      <c r="CM1150" s="3"/>
      <c r="CN1150" s="3"/>
      <c r="CO1150" s="3"/>
      <c r="CP1150" s="3"/>
      <c r="CQ1150" s="3"/>
      <c r="CR1150" s="3"/>
      <c r="CS1150" s="3"/>
      <c r="CT1150" s="3"/>
      <c r="CU1150" s="3"/>
      <c r="CV1150" s="3"/>
      <c r="CW1150" s="3"/>
    </row>
    <row r="1151" spans="1:101" ht="21" customHeight="1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9"/>
      <c r="M1151" s="5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</row>
    <row r="1152" spans="1:101" ht="21" customHeight="1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9"/>
      <c r="M1152" s="5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S1152" s="3"/>
      <c r="BT1152" s="3"/>
      <c r="BU1152" s="3"/>
      <c r="BV1152" s="3"/>
      <c r="BW1152" s="3"/>
      <c r="BX1152" s="3"/>
      <c r="BY1152" s="3"/>
      <c r="BZ1152" s="3"/>
      <c r="CA1152" s="3"/>
      <c r="CB1152" s="3"/>
      <c r="CC1152" s="3"/>
      <c r="CD1152" s="3"/>
      <c r="CE1152" s="3"/>
      <c r="CF1152" s="3"/>
      <c r="CG1152" s="3"/>
      <c r="CH1152" s="3"/>
      <c r="CI1152" s="3"/>
      <c r="CJ1152" s="3"/>
      <c r="CK1152" s="3"/>
      <c r="CL1152" s="3"/>
      <c r="CM1152" s="3"/>
      <c r="CN1152" s="3"/>
      <c r="CO1152" s="3"/>
      <c r="CP1152" s="3"/>
      <c r="CQ1152" s="3"/>
      <c r="CR1152" s="3"/>
      <c r="CS1152" s="3"/>
      <c r="CT1152" s="3"/>
      <c r="CU1152" s="3"/>
      <c r="CV1152" s="3"/>
      <c r="CW1152" s="3"/>
    </row>
    <row r="1153" spans="1:101" ht="21" customHeight="1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9"/>
      <c r="M1153" s="5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</row>
    <row r="1154" spans="1:101" ht="21" customHeight="1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9"/>
      <c r="M1154" s="5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S1154" s="3"/>
      <c r="BT1154" s="3"/>
      <c r="BU1154" s="3"/>
      <c r="BV1154" s="3"/>
      <c r="BW1154" s="3"/>
      <c r="BX1154" s="3"/>
      <c r="BY1154" s="3"/>
      <c r="BZ1154" s="3"/>
      <c r="CA1154" s="3"/>
      <c r="CB1154" s="3"/>
      <c r="CC1154" s="3"/>
      <c r="CD1154" s="3"/>
      <c r="CE1154" s="3"/>
      <c r="CF1154" s="3"/>
      <c r="CG1154" s="3"/>
      <c r="CH1154" s="3"/>
      <c r="CI1154" s="3"/>
      <c r="CJ1154" s="3"/>
      <c r="CK1154" s="3"/>
      <c r="CL1154" s="3"/>
      <c r="CM1154" s="3"/>
      <c r="CN1154" s="3"/>
      <c r="CO1154" s="3"/>
      <c r="CP1154" s="3"/>
      <c r="CQ1154" s="3"/>
      <c r="CR1154" s="3"/>
      <c r="CS1154" s="3"/>
      <c r="CT1154" s="3"/>
      <c r="CU1154" s="3"/>
      <c r="CV1154" s="3"/>
      <c r="CW1154" s="3"/>
    </row>
    <row r="1155" spans="1:101" ht="21" customHeight="1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9"/>
      <c r="M1155" s="5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</row>
    <row r="1156" spans="1:101" ht="21" customHeight="1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9"/>
      <c r="M1156" s="5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S1156" s="3"/>
      <c r="BT1156" s="3"/>
      <c r="BU1156" s="3"/>
      <c r="BV1156" s="3"/>
      <c r="BW1156" s="3"/>
      <c r="BX1156" s="3"/>
      <c r="BY1156" s="3"/>
      <c r="BZ1156" s="3"/>
      <c r="CA1156" s="3"/>
      <c r="CB1156" s="3"/>
      <c r="CC1156" s="3"/>
      <c r="CD1156" s="3"/>
      <c r="CE1156" s="3"/>
      <c r="CF1156" s="3"/>
      <c r="CG1156" s="3"/>
      <c r="CH1156" s="3"/>
      <c r="CI1156" s="3"/>
      <c r="CJ1156" s="3"/>
      <c r="CK1156" s="3"/>
      <c r="CL1156" s="3"/>
      <c r="CM1156" s="3"/>
      <c r="CN1156" s="3"/>
      <c r="CO1156" s="3"/>
      <c r="CP1156" s="3"/>
      <c r="CQ1156" s="3"/>
      <c r="CR1156" s="3"/>
      <c r="CS1156" s="3"/>
      <c r="CT1156" s="3"/>
      <c r="CU1156" s="3"/>
      <c r="CV1156" s="3"/>
      <c r="CW1156" s="3"/>
    </row>
    <row r="1157" spans="1:101" ht="21" customHeight="1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9"/>
      <c r="M1157" s="5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</row>
    <row r="1158" spans="1:101" ht="21" customHeight="1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9"/>
      <c r="M1158" s="5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</row>
    <row r="1159" spans="1:101" ht="21" customHeight="1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9"/>
      <c r="M1159" s="5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S1159" s="3"/>
      <c r="BT1159" s="3"/>
      <c r="BU1159" s="3"/>
      <c r="BV1159" s="3"/>
      <c r="BW1159" s="3"/>
      <c r="BX1159" s="3"/>
      <c r="BY1159" s="3"/>
      <c r="BZ1159" s="3"/>
      <c r="CA1159" s="3"/>
      <c r="CB1159" s="3"/>
      <c r="CC1159" s="3"/>
      <c r="CD1159" s="3"/>
      <c r="CE1159" s="3"/>
      <c r="CF1159" s="3"/>
      <c r="CG1159" s="3"/>
      <c r="CH1159" s="3"/>
      <c r="CI1159" s="3"/>
      <c r="CJ1159" s="3"/>
      <c r="CK1159" s="3"/>
      <c r="CL1159" s="3"/>
      <c r="CM1159" s="3"/>
      <c r="CN1159" s="3"/>
      <c r="CO1159" s="3"/>
      <c r="CP1159" s="3"/>
      <c r="CQ1159" s="3"/>
      <c r="CR1159" s="3"/>
      <c r="CS1159" s="3"/>
      <c r="CT1159" s="3"/>
      <c r="CU1159" s="3"/>
      <c r="CV1159" s="3"/>
      <c r="CW1159" s="3"/>
    </row>
    <row r="1160" spans="1:101" ht="21" customHeight="1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9"/>
      <c r="M1160" s="5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</row>
    <row r="1161" spans="1:101" ht="21" customHeight="1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9"/>
      <c r="M1161" s="5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S1161" s="3"/>
      <c r="BT1161" s="3"/>
      <c r="BU1161" s="3"/>
      <c r="BV1161" s="3"/>
      <c r="BW1161" s="3"/>
      <c r="BX1161" s="3"/>
      <c r="BY1161" s="3"/>
      <c r="BZ1161" s="3"/>
      <c r="CA1161" s="3"/>
      <c r="CB1161" s="3"/>
      <c r="CC1161" s="3"/>
      <c r="CD1161" s="3"/>
      <c r="CE1161" s="3"/>
      <c r="CF1161" s="3"/>
      <c r="CG1161" s="3"/>
      <c r="CH1161" s="3"/>
      <c r="CI1161" s="3"/>
      <c r="CJ1161" s="3"/>
      <c r="CK1161" s="3"/>
      <c r="CL1161" s="3"/>
      <c r="CM1161" s="3"/>
      <c r="CN1161" s="3"/>
      <c r="CO1161" s="3"/>
      <c r="CP1161" s="3"/>
      <c r="CQ1161" s="3"/>
      <c r="CR1161" s="3"/>
      <c r="CS1161" s="3"/>
      <c r="CT1161" s="3"/>
      <c r="CU1161" s="3"/>
      <c r="CV1161" s="3"/>
      <c r="CW1161" s="3"/>
    </row>
    <row r="1162" spans="1:101" ht="21" customHeight="1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9"/>
      <c r="M1162" s="5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</row>
    <row r="1163" spans="1:101" ht="21" customHeight="1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9"/>
      <c r="M1163" s="5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S1163" s="3"/>
      <c r="BT1163" s="3"/>
      <c r="BU1163" s="3"/>
      <c r="BV1163" s="3"/>
      <c r="BW1163" s="3"/>
      <c r="BX1163" s="3"/>
      <c r="BY1163" s="3"/>
      <c r="BZ1163" s="3"/>
      <c r="CA1163" s="3"/>
      <c r="CB1163" s="3"/>
      <c r="CC1163" s="3"/>
      <c r="CD1163" s="3"/>
      <c r="CE1163" s="3"/>
      <c r="CF1163" s="3"/>
      <c r="CG1163" s="3"/>
      <c r="CH1163" s="3"/>
      <c r="CI1163" s="3"/>
      <c r="CJ1163" s="3"/>
      <c r="CK1163" s="3"/>
      <c r="CL1163" s="3"/>
      <c r="CM1163" s="3"/>
      <c r="CN1163" s="3"/>
      <c r="CO1163" s="3"/>
      <c r="CP1163" s="3"/>
      <c r="CQ1163" s="3"/>
      <c r="CR1163" s="3"/>
      <c r="CS1163" s="3"/>
      <c r="CT1163" s="3"/>
      <c r="CU1163" s="3"/>
      <c r="CV1163" s="3"/>
      <c r="CW1163" s="3"/>
    </row>
    <row r="1164" spans="1:101" ht="21" customHeight="1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9"/>
      <c r="M1164" s="5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</row>
    <row r="1165" spans="1:101" ht="21" customHeight="1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9"/>
      <c r="M1165" s="5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S1165" s="3"/>
      <c r="BT1165" s="3"/>
      <c r="BU1165" s="3"/>
      <c r="BV1165" s="3"/>
      <c r="BW1165" s="3"/>
      <c r="BX1165" s="3"/>
      <c r="BY1165" s="3"/>
      <c r="BZ1165" s="3"/>
      <c r="CA1165" s="3"/>
      <c r="CB1165" s="3"/>
      <c r="CC1165" s="3"/>
      <c r="CD1165" s="3"/>
      <c r="CE1165" s="3"/>
      <c r="CF1165" s="3"/>
      <c r="CG1165" s="3"/>
      <c r="CH1165" s="3"/>
      <c r="CI1165" s="3"/>
      <c r="CJ1165" s="3"/>
      <c r="CK1165" s="3"/>
      <c r="CL1165" s="3"/>
      <c r="CM1165" s="3"/>
      <c r="CN1165" s="3"/>
      <c r="CO1165" s="3"/>
      <c r="CP1165" s="3"/>
      <c r="CQ1165" s="3"/>
      <c r="CR1165" s="3"/>
      <c r="CS1165" s="3"/>
      <c r="CT1165" s="3"/>
      <c r="CU1165" s="3"/>
      <c r="CV1165" s="3"/>
      <c r="CW1165" s="3"/>
    </row>
    <row r="1166" spans="1:101" ht="21" customHeight="1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9"/>
      <c r="M1166" s="5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</row>
    <row r="1167" spans="1:101" ht="21" customHeight="1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9"/>
      <c r="M1167" s="5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S1167" s="3"/>
      <c r="BT1167" s="3"/>
      <c r="BU1167" s="3"/>
      <c r="BV1167" s="3"/>
      <c r="BW1167" s="3"/>
      <c r="BX1167" s="3"/>
      <c r="BY1167" s="3"/>
      <c r="BZ1167" s="3"/>
      <c r="CA1167" s="3"/>
      <c r="CB1167" s="3"/>
      <c r="CC1167" s="3"/>
      <c r="CD1167" s="3"/>
      <c r="CE1167" s="3"/>
      <c r="CF1167" s="3"/>
      <c r="CG1167" s="3"/>
      <c r="CH1167" s="3"/>
      <c r="CI1167" s="3"/>
      <c r="CJ1167" s="3"/>
      <c r="CK1167" s="3"/>
      <c r="CL1167" s="3"/>
      <c r="CM1167" s="3"/>
      <c r="CN1167" s="3"/>
      <c r="CO1167" s="3"/>
      <c r="CP1167" s="3"/>
      <c r="CQ1167" s="3"/>
      <c r="CR1167" s="3"/>
      <c r="CS1167" s="3"/>
      <c r="CT1167" s="3"/>
      <c r="CU1167" s="3"/>
      <c r="CV1167" s="3"/>
      <c r="CW1167" s="3"/>
    </row>
    <row r="1168" spans="1:101" ht="21" customHeight="1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9"/>
      <c r="M1168" s="5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</row>
    <row r="1169" spans="1:101" ht="21" customHeight="1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9"/>
      <c r="M1169" s="5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S1169" s="3"/>
      <c r="BT1169" s="3"/>
      <c r="BU1169" s="3"/>
      <c r="BV1169" s="3"/>
      <c r="BW1169" s="3"/>
      <c r="BX1169" s="3"/>
      <c r="BY1169" s="3"/>
      <c r="BZ1169" s="3"/>
      <c r="CA1169" s="3"/>
      <c r="CB1169" s="3"/>
      <c r="CC1169" s="3"/>
      <c r="CD1169" s="3"/>
      <c r="CE1169" s="3"/>
      <c r="CF1169" s="3"/>
      <c r="CG1169" s="3"/>
      <c r="CH1169" s="3"/>
      <c r="CI1169" s="3"/>
      <c r="CJ1169" s="3"/>
      <c r="CK1169" s="3"/>
      <c r="CL1169" s="3"/>
      <c r="CM1169" s="3"/>
      <c r="CN1169" s="3"/>
      <c r="CO1169" s="3"/>
      <c r="CP1169" s="3"/>
      <c r="CQ1169" s="3"/>
      <c r="CR1169" s="3"/>
      <c r="CS1169" s="3"/>
      <c r="CT1169" s="3"/>
      <c r="CU1169" s="3"/>
      <c r="CV1169" s="3"/>
      <c r="CW1169" s="3"/>
    </row>
    <row r="1170" spans="1:101" ht="21" customHeight="1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9"/>
      <c r="M1170" s="5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</row>
    <row r="1171" spans="1:101" ht="21" customHeight="1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9"/>
      <c r="M1171" s="5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S1171" s="3"/>
      <c r="BT1171" s="3"/>
      <c r="BU1171" s="3"/>
      <c r="BV1171" s="3"/>
      <c r="BW1171" s="3"/>
      <c r="BX1171" s="3"/>
      <c r="BY1171" s="3"/>
      <c r="BZ1171" s="3"/>
      <c r="CA1171" s="3"/>
      <c r="CB1171" s="3"/>
      <c r="CC1171" s="3"/>
      <c r="CD1171" s="3"/>
      <c r="CE1171" s="3"/>
      <c r="CF1171" s="3"/>
      <c r="CG1171" s="3"/>
      <c r="CH1171" s="3"/>
      <c r="CI1171" s="3"/>
      <c r="CJ1171" s="3"/>
      <c r="CK1171" s="3"/>
      <c r="CL1171" s="3"/>
      <c r="CM1171" s="3"/>
      <c r="CN1171" s="3"/>
      <c r="CO1171" s="3"/>
      <c r="CP1171" s="3"/>
      <c r="CQ1171" s="3"/>
      <c r="CR1171" s="3"/>
      <c r="CS1171" s="3"/>
      <c r="CT1171" s="3"/>
      <c r="CU1171" s="3"/>
      <c r="CV1171" s="3"/>
      <c r="CW1171" s="3"/>
    </row>
    <row r="1172" spans="1:101" ht="21" customHeight="1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9"/>
      <c r="M1172" s="5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</row>
    <row r="1173" spans="1:101" ht="21" customHeight="1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9"/>
      <c r="M1173" s="5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</row>
    <row r="1174" spans="1:101" ht="21" customHeight="1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9"/>
      <c r="M1174" s="5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S1174" s="3"/>
      <c r="BT1174" s="3"/>
      <c r="BU1174" s="3"/>
      <c r="BV1174" s="3"/>
      <c r="BW1174" s="3"/>
      <c r="BX1174" s="3"/>
      <c r="BY1174" s="3"/>
      <c r="BZ1174" s="3"/>
      <c r="CA1174" s="3"/>
      <c r="CB1174" s="3"/>
      <c r="CC1174" s="3"/>
      <c r="CD1174" s="3"/>
      <c r="CE1174" s="3"/>
      <c r="CF1174" s="3"/>
      <c r="CG1174" s="3"/>
      <c r="CH1174" s="3"/>
      <c r="CI1174" s="3"/>
      <c r="CJ1174" s="3"/>
      <c r="CK1174" s="3"/>
      <c r="CL1174" s="3"/>
      <c r="CM1174" s="3"/>
      <c r="CN1174" s="3"/>
      <c r="CO1174" s="3"/>
      <c r="CP1174" s="3"/>
      <c r="CQ1174" s="3"/>
      <c r="CR1174" s="3"/>
      <c r="CS1174" s="3"/>
      <c r="CT1174" s="3"/>
      <c r="CU1174" s="3"/>
      <c r="CV1174" s="3"/>
      <c r="CW1174" s="3"/>
    </row>
    <row r="1175" spans="1:101" ht="21" customHeight="1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9"/>
      <c r="M1175" s="5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</row>
    <row r="1176" spans="1:101" ht="21" customHeight="1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9"/>
      <c r="M1176" s="5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S1176" s="3"/>
      <c r="BT1176" s="3"/>
      <c r="BU1176" s="3"/>
      <c r="BV1176" s="3"/>
      <c r="BW1176" s="3"/>
      <c r="BX1176" s="3"/>
      <c r="BY1176" s="3"/>
      <c r="BZ1176" s="3"/>
      <c r="CA1176" s="3"/>
      <c r="CB1176" s="3"/>
      <c r="CC1176" s="3"/>
      <c r="CD1176" s="3"/>
      <c r="CE1176" s="3"/>
      <c r="CF1176" s="3"/>
      <c r="CG1176" s="3"/>
      <c r="CH1176" s="3"/>
      <c r="CI1176" s="3"/>
      <c r="CJ1176" s="3"/>
      <c r="CK1176" s="3"/>
      <c r="CL1176" s="3"/>
      <c r="CM1176" s="3"/>
      <c r="CN1176" s="3"/>
      <c r="CO1176" s="3"/>
      <c r="CP1176" s="3"/>
      <c r="CQ1176" s="3"/>
      <c r="CR1176" s="3"/>
      <c r="CS1176" s="3"/>
      <c r="CT1176" s="3"/>
      <c r="CU1176" s="3"/>
      <c r="CV1176" s="3"/>
      <c r="CW1176" s="3"/>
    </row>
    <row r="1177" spans="1:101" ht="21" customHeight="1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9"/>
      <c r="M1177" s="5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</row>
    <row r="1178" spans="1:101" ht="21" customHeight="1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9"/>
      <c r="M1178" s="5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</row>
    <row r="1179" spans="1:101" ht="21" customHeight="1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9"/>
      <c r="M1179" s="5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S1179" s="3"/>
      <c r="BT1179" s="3"/>
      <c r="BU1179" s="3"/>
      <c r="BV1179" s="3"/>
      <c r="BW1179" s="3"/>
      <c r="BX1179" s="3"/>
      <c r="BY1179" s="3"/>
      <c r="BZ1179" s="3"/>
      <c r="CA1179" s="3"/>
      <c r="CB1179" s="3"/>
      <c r="CC1179" s="3"/>
      <c r="CD1179" s="3"/>
      <c r="CE1179" s="3"/>
      <c r="CF1179" s="3"/>
      <c r="CG1179" s="3"/>
      <c r="CH1179" s="3"/>
      <c r="CI1179" s="3"/>
      <c r="CJ1179" s="3"/>
      <c r="CK1179" s="3"/>
      <c r="CL1179" s="3"/>
      <c r="CM1179" s="3"/>
      <c r="CN1179" s="3"/>
      <c r="CO1179" s="3"/>
      <c r="CP1179" s="3"/>
      <c r="CQ1179" s="3"/>
      <c r="CR1179" s="3"/>
      <c r="CS1179" s="3"/>
      <c r="CT1179" s="3"/>
      <c r="CU1179" s="3"/>
      <c r="CV1179" s="3"/>
      <c r="CW1179" s="3"/>
    </row>
    <row r="1180" spans="1:101" ht="21" customHeight="1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9"/>
      <c r="M1180" s="5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</row>
    <row r="1181" spans="1:101" ht="21" customHeight="1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9"/>
      <c r="M1181" s="5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</row>
    <row r="1182" spans="1:101" ht="21" customHeight="1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9"/>
      <c r="M1182" s="5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</row>
    <row r="1183" spans="1:101" ht="21" customHeight="1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9"/>
      <c r="M1183" s="5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</row>
    <row r="1184" spans="1:101" ht="21" customHeight="1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9"/>
      <c r="M1184" s="5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</row>
    <row r="1185" spans="1:101" ht="21" customHeight="1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9"/>
      <c r="M1185" s="5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S1185" s="3"/>
      <c r="BT1185" s="3"/>
      <c r="BU1185" s="3"/>
      <c r="BV1185" s="3"/>
      <c r="BW1185" s="3"/>
      <c r="BX1185" s="3"/>
      <c r="BY1185" s="3"/>
      <c r="BZ1185" s="3"/>
      <c r="CA1185" s="3"/>
      <c r="CB1185" s="3"/>
      <c r="CC1185" s="3"/>
      <c r="CD1185" s="3"/>
      <c r="CE1185" s="3"/>
      <c r="CF1185" s="3"/>
      <c r="CG1185" s="3"/>
      <c r="CH1185" s="3"/>
      <c r="CI1185" s="3"/>
      <c r="CJ1185" s="3"/>
      <c r="CK1185" s="3"/>
      <c r="CL1185" s="3"/>
      <c r="CM1185" s="3"/>
      <c r="CN1185" s="3"/>
      <c r="CO1185" s="3"/>
      <c r="CP1185" s="3"/>
      <c r="CQ1185" s="3"/>
      <c r="CR1185" s="3"/>
      <c r="CS1185" s="3"/>
      <c r="CT1185" s="3"/>
      <c r="CU1185" s="3"/>
      <c r="CV1185" s="3"/>
      <c r="CW1185" s="3"/>
    </row>
    <row r="1186" spans="1:101" ht="21" customHeight="1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9"/>
      <c r="M1186" s="5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</row>
    <row r="1187" spans="1:101" ht="21" customHeight="1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9"/>
      <c r="M1187" s="5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S1187" s="3"/>
      <c r="BT1187" s="3"/>
      <c r="BU1187" s="3"/>
      <c r="BV1187" s="3"/>
      <c r="BW1187" s="3"/>
      <c r="BX1187" s="3"/>
      <c r="BY1187" s="3"/>
      <c r="BZ1187" s="3"/>
      <c r="CA1187" s="3"/>
      <c r="CB1187" s="3"/>
      <c r="CC1187" s="3"/>
      <c r="CD1187" s="3"/>
      <c r="CE1187" s="3"/>
      <c r="CF1187" s="3"/>
      <c r="CG1187" s="3"/>
      <c r="CH1187" s="3"/>
      <c r="CI1187" s="3"/>
      <c r="CJ1187" s="3"/>
      <c r="CK1187" s="3"/>
      <c r="CL1187" s="3"/>
      <c r="CM1187" s="3"/>
      <c r="CN1187" s="3"/>
      <c r="CO1187" s="3"/>
      <c r="CP1187" s="3"/>
      <c r="CQ1187" s="3"/>
      <c r="CR1187" s="3"/>
      <c r="CS1187" s="3"/>
      <c r="CT1187" s="3"/>
      <c r="CU1187" s="3"/>
      <c r="CV1187" s="3"/>
      <c r="CW1187" s="3"/>
    </row>
    <row r="1188" spans="1:101" ht="21" customHeight="1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9"/>
      <c r="M1188" s="5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</row>
    <row r="1189" spans="1:101" ht="21" customHeight="1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9"/>
      <c r="M1189" s="5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S1189" s="3"/>
      <c r="BT1189" s="3"/>
      <c r="BU1189" s="3"/>
      <c r="BV1189" s="3"/>
      <c r="BW1189" s="3"/>
      <c r="BX1189" s="3"/>
      <c r="BY1189" s="3"/>
      <c r="BZ1189" s="3"/>
      <c r="CA1189" s="3"/>
      <c r="CB1189" s="3"/>
      <c r="CC1189" s="3"/>
      <c r="CD1189" s="3"/>
      <c r="CE1189" s="3"/>
      <c r="CF1189" s="3"/>
      <c r="CG1189" s="3"/>
      <c r="CH1189" s="3"/>
      <c r="CI1189" s="3"/>
      <c r="CJ1189" s="3"/>
      <c r="CK1189" s="3"/>
      <c r="CL1189" s="3"/>
      <c r="CM1189" s="3"/>
      <c r="CN1189" s="3"/>
      <c r="CO1189" s="3"/>
      <c r="CP1189" s="3"/>
      <c r="CQ1189" s="3"/>
      <c r="CR1189" s="3"/>
      <c r="CS1189" s="3"/>
      <c r="CT1189" s="3"/>
      <c r="CU1189" s="3"/>
      <c r="CV1189" s="3"/>
      <c r="CW1189" s="3"/>
    </row>
    <row r="1190" spans="1:101" ht="21" customHeight="1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9"/>
      <c r="M1190" s="5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</row>
    <row r="1191" spans="1:101" ht="21" customHeight="1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9"/>
      <c r="M1191" s="5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S1191" s="3"/>
      <c r="BT1191" s="3"/>
      <c r="BU1191" s="3"/>
      <c r="BV1191" s="3"/>
      <c r="BW1191" s="3"/>
      <c r="BX1191" s="3"/>
      <c r="BY1191" s="3"/>
      <c r="BZ1191" s="3"/>
      <c r="CA1191" s="3"/>
      <c r="CB1191" s="3"/>
      <c r="CC1191" s="3"/>
      <c r="CD1191" s="3"/>
      <c r="CE1191" s="3"/>
      <c r="CF1191" s="3"/>
      <c r="CG1191" s="3"/>
      <c r="CH1191" s="3"/>
      <c r="CI1191" s="3"/>
      <c r="CJ1191" s="3"/>
      <c r="CK1191" s="3"/>
      <c r="CL1191" s="3"/>
      <c r="CM1191" s="3"/>
      <c r="CN1191" s="3"/>
      <c r="CO1191" s="3"/>
      <c r="CP1191" s="3"/>
      <c r="CQ1191" s="3"/>
      <c r="CR1191" s="3"/>
      <c r="CS1191" s="3"/>
      <c r="CT1191" s="3"/>
      <c r="CU1191" s="3"/>
      <c r="CV1191" s="3"/>
      <c r="CW1191" s="3"/>
    </row>
    <row r="1192" spans="1:101" ht="21" customHeight="1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9"/>
      <c r="M1192" s="5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</row>
    <row r="1193" spans="1:101" ht="21" customHeight="1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9"/>
      <c r="M1193" s="5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S1193" s="3"/>
      <c r="BT1193" s="3"/>
      <c r="BU1193" s="3"/>
      <c r="BV1193" s="3"/>
      <c r="BW1193" s="3"/>
      <c r="BX1193" s="3"/>
      <c r="BY1193" s="3"/>
      <c r="BZ1193" s="3"/>
      <c r="CA1193" s="3"/>
      <c r="CB1193" s="3"/>
      <c r="CC1193" s="3"/>
      <c r="CD1193" s="3"/>
      <c r="CE1193" s="3"/>
      <c r="CF1193" s="3"/>
      <c r="CG1193" s="3"/>
      <c r="CH1193" s="3"/>
      <c r="CI1193" s="3"/>
      <c r="CJ1193" s="3"/>
      <c r="CK1193" s="3"/>
      <c r="CL1193" s="3"/>
      <c r="CM1193" s="3"/>
      <c r="CN1193" s="3"/>
      <c r="CO1193" s="3"/>
      <c r="CP1193" s="3"/>
      <c r="CQ1193" s="3"/>
      <c r="CR1193" s="3"/>
      <c r="CS1193" s="3"/>
      <c r="CT1193" s="3"/>
      <c r="CU1193" s="3"/>
      <c r="CV1193" s="3"/>
      <c r="CW1193" s="3"/>
    </row>
    <row r="1194" spans="1:101" ht="21" customHeight="1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9"/>
      <c r="M1194" s="5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</row>
    <row r="1195" spans="1:101" ht="21" customHeight="1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9"/>
      <c r="M1195" s="5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S1195" s="3"/>
      <c r="BT1195" s="3"/>
      <c r="BU1195" s="3"/>
      <c r="BV1195" s="3"/>
      <c r="BW1195" s="3"/>
      <c r="BX1195" s="3"/>
      <c r="BY1195" s="3"/>
      <c r="BZ1195" s="3"/>
      <c r="CA1195" s="3"/>
      <c r="CB1195" s="3"/>
      <c r="CC1195" s="3"/>
      <c r="CD1195" s="3"/>
      <c r="CE1195" s="3"/>
      <c r="CF1195" s="3"/>
      <c r="CG1195" s="3"/>
      <c r="CH1195" s="3"/>
      <c r="CI1195" s="3"/>
      <c r="CJ1195" s="3"/>
      <c r="CK1195" s="3"/>
      <c r="CL1195" s="3"/>
      <c r="CM1195" s="3"/>
      <c r="CN1195" s="3"/>
      <c r="CO1195" s="3"/>
      <c r="CP1195" s="3"/>
      <c r="CQ1195" s="3"/>
      <c r="CR1195" s="3"/>
      <c r="CS1195" s="3"/>
      <c r="CT1195" s="3"/>
      <c r="CU1195" s="3"/>
      <c r="CV1195" s="3"/>
      <c r="CW1195" s="3"/>
    </row>
    <row r="1196" spans="1:101" ht="21" customHeight="1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9"/>
      <c r="M1196" s="5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</row>
    <row r="1197" spans="1:101" ht="21" customHeight="1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9"/>
      <c r="M1197" s="5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</row>
    <row r="1198" spans="1:101" ht="21" customHeight="1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9"/>
      <c r="M1198" s="5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</row>
    <row r="1199" spans="1:101" ht="21" customHeight="1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9"/>
      <c r="M1199" s="5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S1199" s="3"/>
      <c r="BT1199" s="3"/>
      <c r="BU1199" s="3"/>
      <c r="BV1199" s="3"/>
      <c r="BW1199" s="3"/>
      <c r="BX1199" s="3"/>
      <c r="BY1199" s="3"/>
      <c r="BZ1199" s="3"/>
      <c r="CA1199" s="3"/>
      <c r="CB1199" s="3"/>
      <c r="CC1199" s="3"/>
      <c r="CD1199" s="3"/>
      <c r="CE1199" s="3"/>
      <c r="CF1199" s="3"/>
      <c r="CG1199" s="3"/>
      <c r="CH1199" s="3"/>
      <c r="CI1199" s="3"/>
      <c r="CJ1199" s="3"/>
      <c r="CK1199" s="3"/>
      <c r="CL1199" s="3"/>
      <c r="CM1199" s="3"/>
      <c r="CN1199" s="3"/>
      <c r="CO1199" s="3"/>
      <c r="CP1199" s="3"/>
      <c r="CQ1199" s="3"/>
      <c r="CR1199" s="3"/>
      <c r="CS1199" s="3"/>
      <c r="CT1199" s="3"/>
      <c r="CU1199" s="3"/>
      <c r="CV1199" s="3"/>
      <c r="CW1199" s="3"/>
    </row>
    <row r="1200" spans="1:101" ht="21" customHeight="1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9"/>
      <c r="M1200" s="5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</row>
    <row r="1201" spans="1:101" ht="21" customHeight="1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9"/>
      <c r="M1201" s="5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S1201" s="3"/>
      <c r="BT1201" s="3"/>
      <c r="BU1201" s="3"/>
      <c r="BV1201" s="3"/>
      <c r="BW1201" s="3"/>
      <c r="BX1201" s="3"/>
      <c r="BY1201" s="3"/>
      <c r="BZ1201" s="3"/>
      <c r="CA1201" s="3"/>
      <c r="CB1201" s="3"/>
      <c r="CC1201" s="3"/>
      <c r="CD1201" s="3"/>
      <c r="CE1201" s="3"/>
      <c r="CF1201" s="3"/>
      <c r="CG1201" s="3"/>
      <c r="CH1201" s="3"/>
      <c r="CI1201" s="3"/>
      <c r="CJ1201" s="3"/>
      <c r="CK1201" s="3"/>
      <c r="CL1201" s="3"/>
      <c r="CM1201" s="3"/>
      <c r="CN1201" s="3"/>
      <c r="CO1201" s="3"/>
      <c r="CP1201" s="3"/>
      <c r="CQ1201" s="3"/>
      <c r="CR1201" s="3"/>
      <c r="CS1201" s="3"/>
      <c r="CT1201" s="3"/>
      <c r="CU1201" s="3"/>
      <c r="CV1201" s="3"/>
      <c r="CW1201" s="3"/>
    </row>
    <row r="1202" spans="1:101" ht="21" customHeight="1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9"/>
      <c r="M1202" s="5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</row>
    <row r="1203" spans="1:101" ht="21" customHeight="1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9"/>
      <c r="M1203" s="5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S1203" s="3"/>
      <c r="BT1203" s="3"/>
      <c r="BU1203" s="3"/>
      <c r="BV1203" s="3"/>
      <c r="BW1203" s="3"/>
      <c r="BX1203" s="3"/>
      <c r="BY1203" s="3"/>
      <c r="BZ1203" s="3"/>
      <c r="CA1203" s="3"/>
      <c r="CB1203" s="3"/>
      <c r="CC1203" s="3"/>
      <c r="CD1203" s="3"/>
      <c r="CE1203" s="3"/>
      <c r="CF1203" s="3"/>
      <c r="CG1203" s="3"/>
      <c r="CH1203" s="3"/>
      <c r="CI1203" s="3"/>
      <c r="CJ1203" s="3"/>
      <c r="CK1203" s="3"/>
      <c r="CL1203" s="3"/>
      <c r="CM1203" s="3"/>
      <c r="CN1203" s="3"/>
      <c r="CO1203" s="3"/>
      <c r="CP1203" s="3"/>
      <c r="CQ1203" s="3"/>
      <c r="CR1203" s="3"/>
      <c r="CS1203" s="3"/>
      <c r="CT1203" s="3"/>
      <c r="CU1203" s="3"/>
      <c r="CV1203" s="3"/>
      <c r="CW1203" s="3"/>
    </row>
    <row r="1204" spans="1:101" ht="21" customHeight="1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9"/>
      <c r="M1204" s="5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</row>
    <row r="1205" spans="1:101" ht="21" customHeight="1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9"/>
      <c r="M1205" s="5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S1205" s="3"/>
      <c r="BT1205" s="3"/>
      <c r="BU1205" s="3"/>
      <c r="BV1205" s="3"/>
      <c r="BW1205" s="3"/>
      <c r="BX1205" s="3"/>
      <c r="BY1205" s="3"/>
      <c r="BZ1205" s="3"/>
      <c r="CA1205" s="3"/>
      <c r="CB1205" s="3"/>
      <c r="CC1205" s="3"/>
      <c r="CD1205" s="3"/>
      <c r="CE1205" s="3"/>
      <c r="CF1205" s="3"/>
      <c r="CG1205" s="3"/>
      <c r="CH1205" s="3"/>
      <c r="CI1205" s="3"/>
      <c r="CJ1205" s="3"/>
      <c r="CK1205" s="3"/>
      <c r="CL1205" s="3"/>
      <c r="CM1205" s="3"/>
      <c r="CN1205" s="3"/>
      <c r="CO1205" s="3"/>
      <c r="CP1205" s="3"/>
      <c r="CQ1205" s="3"/>
      <c r="CR1205" s="3"/>
      <c r="CS1205" s="3"/>
      <c r="CT1205" s="3"/>
      <c r="CU1205" s="3"/>
      <c r="CV1205" s="3"/>
      <c r="CW1205" s="3"/>
    </row>
    <row r="1206" spans="1:101" ht="21" customHeight="1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9"/>
      <c r="M1206" s="5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</row>
    <row r="1207" spans="1:101" ht="21" customHeight="1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9"/>
      <c r="M1207" s="5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S1207" s="3"/>
      <c r="BT1207" s="3"/>
      <c r="BU1207" s="3"/>
      <c r="BV1207" s="3"/>
      <c r="BW1207" s="3"/>
      <c r="BX1207" s="3"/>
      <c r="BY1207" s="3"/>
      <c r="BZ1207" s="3"/>
      <c r="CA1207" s="3"/>
      <c r="CB1207" s="3"/>
      <c r="CC1207" s="3"/>
      <c r="CD1207" s="3"/>
      <c r="CE1207" s="3"/>
      <c r="CF1207" s="3"/>
      <c r="CG1207" s="3"/>
      <c r="CH1207" s="3"/>
      <c r="CI1207" s="3"/>
      <c r="CJ1207" s="3"/>
      <c r="CK1207" s="3"/>
      <c r="CL1207" s="3"/>
      <c r="CM1207" s="3"/>
      <c r="CN1207" s="3"/>
      <c r="CO1207" s="3"/>
      <c r="CP1207" s="3"/>
      <c r="CQ1207" s="3"/>
      <c r="CR1207" s="3"/>
      <c r="CS1207" s="3"/>
      <c r="CT1207" s="3"/>
      <c r="CU1207" s="3"/>
      <c r="CV1207" s="3"/>
      <c r="CW1207" s="3"/>
    </row>
    <row r="1208" spans="1:101" ht="21" customHeight="1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9"/>
      <c r="M1208" s="5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</row>
    <row r="1209" spans="1:101" ht="21" customHeight="1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9"/>
      <c r="M1209" s="5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S1209" s="3"/>
      <c r="BT1209" s="3"/>
      <c r="BU1209" s="3"/>
      <c r="BV1209" s="3"/>
      <c r="BW1209" s="3"/>
      <c r="BX1209" s="3"/>
      <c r="BY1209" s="3"/>
      <c r="BZ1209" s="3"/>
      <c r="CA1209" s="3"/>
      <c r="CB1209" s="3"/>
      <c r="CC1209" s="3"/>
      <c r="CD1209" s="3"/>
      <c r="CE1209" s="3"/>
      <c r="CF1209" s="3"/>
      <c r="CG1209" s="3"/>
      <c r="CH1209" s="3"/>
      <c r="CI1209" s="3"/>
      <c r="CJ1209" s="3"/>
      <c r="CK1209" s="3"/>
      <c r="CL1209" s="3"/>
      <c r="CM1209" s="3"/>
      <c r="CN1209" s="3"/>
      <c r="CO1209" s="3"/>
      <c r="CP1209" s="3"/>
      <c r="CQ1209" s="3"/>
      <c r="CR1209" s="3"/>
      <c r="CS1209" s="3"/>
      <c r="CT1209" s="3"/>
      <c r="CU1209" s="3"/>
      <c r="CV1209" s="3"/>
      <c r="CW1209" s="3"/>
    </row>
    <row r="1210" spans="1:101" ht="21" customHeight="1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9"/>
      <c r="M1210" s="5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</row>
    <row r="1211" spans="1:101" ht="21" customHeight="1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9"/>
      <c r="M1211" s="5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S1211" s="3"/>
      <c r="BT1211" s="3"/>
      <c r="BU1211" s="3"/>
      <c r="BV1211" s="3"/>
      <c r="BW1211" s="3"/>
      <c r="BX1211" s="3"/>
      <c r="BY1211" s="3"/>
      <c r="BZ1211" s="3"/>
      <c r="CA1211" s="3"/>
      <c r="CB1211" s="3"/>
      <c r="CC1211" s="3"/>
      <c r="CD1211" s="3"/>
      <c r="CE1211" s="3"/>
      <c r="CF1211" s="3"/>
      <c r="CG1211" s="3"/>
      <c r="CH1211" s="3"/>
      <c r="CI1211" s="3"/>
      <c r="CJ1211" s="3"/>
      <c r="CK1211" s="3"/>
      <c r="CL1211" s="3"/>
      <c r="CM1211" s="3"/>
      <c r="CN1211" s="3"/>
      <c r="CO1211" s="3"/>
      <c r="CP1211" s="3"/>
      <c r="CQ1211" s="3"/>
      <c r="CR1211" s="3"/>
      <c r="CS1211" s="3"/>
      <c r="CT1211" s="3"/>
      <c r="CU1211" s="3"/>
      <c r="CV1211" s="3"/>
      <c r="CW1211" s="3"/>
    </row>
    <row r="1212" spans="1:101" ht="21" customHeight="1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9"/>
      <c r="M1212" s="5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</row>
    <row r="1213" spans="1:101" ht="21" customHeight="1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9"/>
      <c r="M1213" s="5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</row>
    <row r="1214" spans="1:101" ht="21" customHeight="1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9"/>
      <c r="M1214" s="5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S1214" s="3"/>
      <c r="BT1214" s="3"/>
      <c r="BU1214" s="3"/>
      <c r="BV1214" s="3"/>
      <c r="BW1214" s="3"/>
      <c r="BX1214" s="3"/>
      <c r="BY1214" s="3"/>
      <c r="BZ1214" s="3"/>
      <c r="CA1214" s="3"/>
      <c r="CB1214" s="3"/>
      <c r="CC1214" s="3"/>
      <c r="CD1214" s="3"/>
      <c r="CE1214" s="3"/>
      <c r="CF1214" s="3"/>
      <c r="CG1214" s="3"/>
      <c r="CH1214" s="3"/>
      <c r="CI1214" s="3"/>
      <c r="CJ1214" s="3"/>
      <c r="CK1214" s="3"/>
      <c r="CL1214" s="3"/>
      <c r="CM1214" s="3"/>
      <c r="CN1214" s="3"/>
      <c r="CO1214" s="3"/>
      <c r="CP1214" s="3"/>
      <c r="CQ1214" s="3"/>
      <c r="CR1214" s="3"/>
      <c r="CS1214" s="3"/>
      <c r="CT1214" s="3"/>
      <c r="CU1214" s="3"/>
      <c r="CV1214" s="3"/>
      <c r="CW1214" s="3"/>
    </row>
    <row r="1215" spans="1:101" ht="21" customHeight="1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9"/>
      <c r="M1215" s="5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</row>
    <row r="1216" spans="1:101" ht="21" customHeight="1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9"/>
      <c r="M1216" s="5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S1216" s="3"/>
      <c r="BT1216" s="3"/>
      <c r="BU1216" s="3"/>
      <c r="BV1216" s="3"/>
      <c r="BW1216" s="3"/>
      <c r="BX1216" s="3"/>
      <c r="BY1216" s="3"/>
      <c r="BZ1216" s="3"/>
      <c r="CA1216" s="3"/>
      <c r="CB1216" s="3"/>
      <c r="CC1216" s="3"/>
      <c r="CD1216" s="3"/>
      <c r="CE1216" s="3"/>
      <c r="CF1216" s="3"/>
      <c r="CG1216" s="3"/>
      <c r="CH1216" s="3"/>
      <c r="CI1216" s="3"/>
      <c r="CJ1216" s="3"/>
      <c r="CK1216" s="3"/>
      <c r="CL1216" s="3"/>
      <c r="CM1216" s="3"/>
      <c r="CN1216" s="3"/>
      <c r="CO1216" s="3"/>
      <c r="CP1216" s="3"/>
      <c r="CQ1216" s="3"/>
      <c r="CR1216" s="3"/>
      <c r="CS1216" s="3"/>
      <c r="CT1216" s="3"/>
      <c r="CU1216" s="3"/>
      <c r="CV1216" s="3"/>
      <c r="CW1216" s="3"/>
    </row>
    <row r="1217" spans="1:101" ht="21" customHeight="1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9"/>
      <c r="M1217" s="5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</row>
    <row r="1218" spans="1:101" ht="21" customHeight="1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9"/>
      <c r="M1218" s="5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S1218" s="3"/>
      <c r="BT1218" s="3"/>
      <c r="BU1218" s="3"/>
      <c r="BV1218" s="3"/>
      <c r="BW1218" s="3"/>
      <c r="BX1218" s="3"/>
      <c r="BY1218" s="3"/>
      <c r="BZ1218" s="3"/>
      <c r="CA1218" s="3"/>
      <c r="CB1218" s="3"/>
      <c r="CC1218" s="3"/>
      <c r="CD1218" s="3"/>
      <c r="CE1218" s="3"/>
      <c r="CF1218" s="3"/>
      <c r="CG1218" s="3"/>
      <c r="CH1218" s="3"/>
      <c r="CI1218" s="3"/>
      <c r="CJ1218" s="3"/>
      <c r="CK1218" s="3"/>
      <c r="CL1218" s="3"/>
      <c r="CM1218" s="3"/>
      <c r="CN1218" s="3"/>
      <c r="CO1218" s="3"/>
      <c r="CP1218" s="3"/>
      <c r="CQ1218" s="3"/>
      <c r="CR1218" s="3"/>
      <c r="CS1218" s="3"/>
      <c r="CT1218" s="3"/>
      <c r="CU1218" s="3"/>
      <c r="CV1218" s="3"/>
      <c r="CW1218" s="3"/>
    </row>
    <row r="1219" spans="1:101" ht="21" customHeight="1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9"/>
      <c r="M1219" s="5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</row>
    <row r="1220" spans="1:101" ht="21" customHeight="1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9"/>
      <c r="M1220" s="5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S1220" s="3"/>
      <c r="BT1220" s="3"/>
      <c r="BU1220" s="3"/>
      <c r="BV1220" s="3"/>
      <c r="BW1220" s="3"/>
      <c r="BX1220" s="3"/>
      <c r="BY1220" s="3"/>
      <c r="BZ1220" s="3"/>
      <c r="CA1220" s="3"/>
      <c r="CB1220" s="3"/>
      <c r="CC1220" s="3"/>
      <c r="CD1220" s="3"/>
      <c r="CE1220" s="3"/>
      <c r="CF1220" s="3"/>
      <c r="CG1220" s="3"/>
      <c r="CH1220" s="3"/>
      <c r="CI1220" s="3"/>
      <c r="CJ1220" s="3"/>
      <c r="CK1220" s="3"/>
      <c r="CL1220" s="3"/>
      <c r="CM1220" s="3"/>
      <c r="CN1220" s="3"/>
      <c r="CO1220" s="3"/>
      <c r="CP1220" s="3"/>
      <c r="CQ1220" s="3"/>
      <c r="CR1220" s="3"/>
      <c r="CS1220" s="3"/>
      <c r="CT1220" s="3"/>
      <c r="CU1220" s="3"/>
      <c r="CV1220" s="3"/>
      <c r="CW1220" s="3"/>
    </row>
    <row r="1221" spans="1:101" ht="21" customHeight="1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9"/>
      <c r="M1221" s="5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</row>
    <row r="1222" spans="1:101" ht="21" customHeight="1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9"/>
      <c r="M1222" s="5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S1222" s="3"/>
      <c r="BT1222" s="3"/>
      <c r="BU1222" s="3"/>
      <c r="BV1222" s="3"/>
      <c r="BW1222" s="3"/>
      <c r="BX1222" s="3"/>
      <c r="BY1222" s="3"/>
      <c r="BZ1222" s="3"/>
      <c r="CA1222" s="3"/>
      <c r="CB1222" s="3"/>
      <c r="CC1222" s="3"/>
      <c r="CD1222" s="3"/>
      <c r="CE1222" s="3"/>
      <c r="CF1222" s="3"/>
      <c r="CG1222" s="3"/>
      <c r="CH1222" s="3"/>
      <c r="CI1222" s="3"/>
      <c r="CJ1222" s="3"/>
      <c r="CK1222" s="3"/>
      <c r="CL1222" s="3"/>
      <c r="CM1222" s="3"/>
      <c r="CN1222" s="3"/>
      <c r="CO1222" s="3"/>
      <c r="CP1222" s="3"/>
      <c r="CQ1222" s="3"/>
      <c r="CR1222" s="3"/>
      <c r="CS1222" s="3"/>
      <c r="CT1222" s="3"/>
      <c r="CU1222" s="3"/>
      <c r="CV1222" s="3"/>
      <c r="CW1222" s="3"/>
    </row>
    <row r="1223" spans="1:101" ht="21" customHeight="1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9"/>
      <c r="M1223" s="5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</row>
    <row r="1224" spans="1:101" ht="21" customHeight="1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9"/>
      <c r="M1224" s="5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S1224" s="3"/>
      <c r="BT1224" s="3"/>
      <c r="BU1224" s="3"/>
      <c r="BV1224" s="3"/>
      <c r="BW1224" s="3"/>
      <c r="BX1224" s="3"/>
      <c r="BY1224" s="3"/>
      <c r="BZ1224" s="3"/>
      <c r="CA1224" s="3"/>
      <c r="CB1224" s="3"/>
      <c r="CC1224" s="3"/>
      <c r="CD1224" s="3"/>
      <c r="CE1224" s="3"/>
      <c r="CF1224" s="3"/>
      <c r="CG1224" s="3"/>
      <c r="CH1224" s="3"/>
      <c r="CI1224" s="3"/>
      <c r="CJ1224" s="3"/>
      <c r="CK1224" s="3"/>
      <c r="CL1224" s="3"/>
      <c r="CM1224" s="3"/>
      <c r="CN1224" s="3"/>
      <c r="CO1224" s="3"/>
      <c r="CP1224" s="3"/>
      <c r="CQ1224" s="3"/>
      <c r="CR1224" s="3"/>
      <c r="CS1224" s="3"/>
      <c r="CT1224" s="3"/>
      <c r="CU1224" s="3"/>
      <c r="CV1224" s="3"/>
      <c r="CW1224" s="3"/>
    </row>
    <row r="1225" spans="1:101" ht="21" customHeight="1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9"/>
      <c r="M1225" s="5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</row>
    <row r="1226" spans="1:101" ht="21" customHeight="1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9"/>
      <c r="M1226" s="5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</row>
    <row r="1227" spans="1:101" ht="21" customHeight="1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9"/>
      <c r="M1227" s="5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S1227" s="3"/>
      <c r="BT1227" s="3"/>
      <c r="BU1227" s="3"/>
      <c r="BV1227" s="3"/>
      <c r="BW1227" s="3"/>
      <c r="BX1227" s="3"/>
      <c r="BY1227" s="3"/>
      <c r="BZ1227" s="3"/>
      <c r="CA1227" s="3"/>
      <c r="CB1227" s="3"/>
      <c r="CC1227" s="3"/>
      <c r="CD1227" s="3"/>
      <c r="CE1227" s="3"/>
      <c r="CF1227" s="3"/>
      <c r="CG1227" s="3"/>
      <c r="CH1227" s="3"/>
      <c r="CI1227" s="3"/>
      <c r="CJ1227" s="3"/>
      <c r="CK1227" s="3"/>
      <c r="CL1227" s="3"/>
      <c r="CM1227" s="3"/>
      <c r="CN1227" s="3"/>
      <c r="CO1227" s="3"/>
      <c r="CP1227" s="3"/>
      <c r="CQ1227" s="3"/>
      <c r="CR1227" s="3"/>
      <c r="CS1227" s="3"/>
      <c r="CT1227" s="3"/>
      <c r="CU1227" s="3"/>
      <c r="CV1227" s="3"/>
      <c r="CW1227" s="3"/>
    </row>
    <row r="1228" spans="1:101" ht="21" customHeight="1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9"/>
      <c r="M1228" s="5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</row>
    <row r="1229" spans="1:101" ht="21" customHeight="1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9"/>
      <c r="M1229" s="5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S1229" s="3"/>
      <c r="BT1229" s="3"/>
      <c r="BU1229" s="3"/>
      <c r="BV1229" s="3"/>
      <c r="BW1229" s="3"/>
      <c r="BX1229" s="3"/>
      <c r="BY1229" s="3"/>
      <c r="BZ1229" s="3"/>
      <c r="CA1229" s="3"/>
      <c r="CB1229" s="3"/>
      <c r="CC1229" s="3"/>
      <c r="CD1229" s="3"/>
      <c r="CE1229" s="3"/>
      <c r="CF1229" s="3"/>
      <c r="CG1229" s="3"/>
      <c r="CH1229" s="3"/>
      <c r="CI1229" s="3"/>
      <c r="CJ1229" s="3"/>
      <c r="CK1229" s="3"/>
      <c r="CL1229" s="3"/>
      <c r="CM1229" s="3"/>
      <c r="CN1229" s="3"/>
      <c r="CO1229" s="3"/>
      <c r="CP1229" s="3"/>
      <c r="CQ1229" s="3"/>
      <c r="CR1229" s="3"/>
      <c r="CS1229" s="3"/>
      <c r="CT1229" s="3"/>
      <c r="CU1229" s="3"/>
      <c r="CV1229" s="3"/>
      <c r="CW1229" s="3"/>
    </row>
    <row r="1230" spans="1:101" ht="21" customHeight="1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9"/>
      <c r="M1230" s="5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</row>
    <row r="1231" spans="1:101" ht="21" customHeight="1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9"/>
      <c r="M1231" s="5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S1231" s="3"/>
      <c r="BT1231" s="3"/>
      <c r="BU1231" s="3"/>
      <c r="BV1231" s="3"/>
      <c r="BW1231" s="3"/>
      <c r="BX1231" s="3"/>
      <c r="BY1231" s="3"/>
      <c r="BZ1231" s="3"/>
      <c r="CA1231" s="3"/>
      <c r="CB1231" s="3"/>
      <c r="CC1231" s="3"/>
      <c r="CD1231" s="3"/>
      <c r="CE1231" s="3"/>
      <c r="CF1231" s="3"/>
      <c r="CG1231" s="3"/>
      <c r="CH1231" s="3"/>
      <c r="CI1231" s="3"/>
      <c r="CJ1231" s="3"/>
      <c r="CK1231" s="3"/>
      <c r="CL1231" s="3"/>
      <c r="CM1231" s="3"/>
      <c r="CN1231" s="3"/>
      <c r="CO1231" s="3"/>
      <c r="CP1231" s="3"/>
      <c r="CQ1231" s="3"/>
      <c r="CR1231" s="3"/>
      <c r="CS1231" s="3"/>
      <c r="CT1231" s="3"/>
      <c r="CU1231" s="3"/>
      <c r="CV1231" s="3"/>
      <c r="CW1231" s="3"/>
    </row>
    <row r="1232" spans="1:101" ht="21" customHeight="1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9"/>
      <c r="M1232" s="5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</row>
    <row r="1233" spans="1:101" ht="21" customHeight="1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9"/>
      <c r="M1233" s="5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S1233" s="3"/>
      <c r="BT1233" s="3"/>
      <c r="BU1233" s="3"/>
      <c r="BV1233" s="3"/>
      <c r="BW1233" s="3"/>
      <c r="BX1233" s="3"/>
      <c r="BY1233" s="3"/>
      <c r="BZ1233" s="3"/>
      <c r="CA1233" s="3"/>
      <c r="CB1233" s="3"/>
      <c r="CC1233" s="3"/>
      <c r="CD1233" s="3"/>
      <c r="CE1233" s="3"/>
      <c r="CF1233" s="3"/>
      <c r="CG1233" s="3"/>
      <c r="CH1233" s="3"/>
      <c r="CI1233" s="3"/>
      <c r="CJ1233" s="3"/>
      <c r="CK1233" s="3"/>
      <c r="CL1233" s="3"/>
      <c r="CM1233" s="3"/>
      <c r="CN1233" s="3"/>
      <c r="CO1233" s="3"/>
      <c r="CP1233" s="3"/>
      <c r="CQ1233" s="3"/>
      <c r="CR1233" s="3"/>
      <c r="CS1233" s="3"/>
      <c r="CT1233" s="3"/>
      <c r="CU1233" s="3"/>
      <c r="CV1233" s="3"/>
      <c r="CW1233" s="3"/>
    </row>
    <row r="1234" spans="1:101" ht="21" customHeight="1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9"/>
      <c r="M1234" s="5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</row>
    <row r="1235" spans="1:101" ht="21" customHeight="1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9"/>
      <c r="M1235" s="5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S1235" s="3"/>
      <c r="BT1235" s="3"/>
      <c r="BU1235" s="3"/>
      <c r="BV1235" s="3"/>
      <c r="BW1235" s="3"/>
      <c r="BX1235" s="3"/>
      <c r="BY1235" s="3"/>
      <c r="BZ1235" s="3"/>
      <c r="CA1235" s="3"/>
      <c r="CB1235" s="3"/>
      <c r="CC1235" s="3"/>
      <c r="CD1235" s="3"/>
      <c r="CE1235" s="3"/>
      <c r="CF1235" s="3"/>
      <c r="CG1235" s="3"/>
      <c r="CH1235" s="3"/>
      <c r="CI1235" s="3"/>
      <c r="CJ1235" s="3"/>
      <c r="CK1235" s="3"/>
      <c r="CL1235" s="3"/>
      <c r="CM1235" s="3"/>
      <c r="CN1235" s="3"/>
      <c r="CO1235" s="3"/>
      <c r="CP1235" s="3"/>
      <c r="CQ1235" s="3"/>
      <c r="CR1235" s="3"/>
      <c r="CS1235" s="3"/>
      <c r="CT1235" s="3"/>
      <c r="CU1235" s="3"/>
      <c r="CV1235" s="3"/>
      <c r="CW1235" s="3"/>
    </row>
    <row r="1236" spans="1:101" ht="21" customHeight="1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9"/>
      <c r="M1236" s="5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</row>
    <row r="1237" spans="1:101" ht="21" customHeight="1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9"/>
      <c r="M1237" s="5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S1237" s="3"/>
      <c r="BT1237" s="3"/>
      <c r="BU1237" s="3"/>
      <c r="BV1237" s="3"/>
      <c r="BW1237" s="3"/>
      <c r="BX1237" s="3"/>
      <c r="BY1237" s="3"/>
      <c r="BZ1237" s="3"/>
      <c r="CA1237" s="3"/>
      <c r="CB1237" s="3"/>
      <c r="CC1237" s="3"/>
      <c r="CD1237" s="3"/>
      <c r="CE1237" s="3"/>
      <c r="CF1237" s="3"/>
      <c r="CG1237" s="3"/>
      <c r="CH1237" s="3"/>
      <c r="CI1237" s="3"/>
      <c r="CJ1237" s="3"/>
      <c r="CK1237" s="3"/>
      <c r="CL1237" s="3"/>
      <c r="CM1237" s="3"/>
      <c r="CN1237" s="3"/>
      <c r="CO1237" s="3"/>
      <c r="CP1237" s="3"/>
      <c r="CQ1237" s="3"/>
      <c r="CR1237" s="3"/>
      <c r="CS1237" s="3"/>
      <c r="CT1237" s="3"/>
      <c r="CU1237" s="3"/>
      <c r="CV1237" s="3"/>
      <c r="CW1237" s="3"/>
    </row>
    <row r="1238" spans="1:101" ht="21" customHeight="1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9"/>
      <c r="M1238" s="5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</row>
    <row r="1239" spans="1:101" ht="21" customHeight="1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9"/>
      <c r="M1239" s="5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S1239" s="3"/>
      <c r="BT1239" s="3"/>
      <c r="BU1239" s="3"/>
      <c r="BV1239" s="3"/>
      <c r="BW1239" s="3"/>
      <c r="BX1239" s="3"/>
      <c r="BY1239" s="3"/>
      <c r="BZ1239" s="3"/>
      <c r="CA1239" s="3"/>
      <c r="CB1239" s="3"/>
      <c r="CC1239" s="3"/>
      <c r="CD1239" s="3"/>
      <c r="CE1239" s="3"/>
      <c r="CF1239" s="3"/>
      <c r="CG1239" s="3"/>
      <c r="CH1239" s="3"/>
      <c r="CI1239" s="3"/>
      <c r="CJ1239" s="3"/>
      <c r="CK1239" s="3"/>
      <c r="CL1239" s="3"/>
      <c r="CM1239" s="3"/>
      <c r="CN1239" s="3"/>
      <c r="CO1239" s="3"/>
      <c r="CP1239" s="3"/>
      <c r="CQ1239" s="3"/>
      <c r="CR1239" s="3"/>
      <c r="CS1239" s="3"/>
      <c r="CT1239" s="3"/>
      <c r="CU1239" s="3"/>
      <c r="CV1239" s="3"/>
      <c r="CW1239" s="3"/>
    </row>
    <row r="1240" spans="1:101" ht="21" customHeight="1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9"/>
      <c r="M1240" s="5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</row>
    <row r="1241" spans="1:101" ht="21" customHeight="1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9"/>
      <c r="M1241" s="5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S1241" s="3"/>
      <c r="BT1241" s="3"/>
      <c r="BU1241" s="3"/>
      <c r="BV1241" s="3"/>
      <c r="BW1241" s="3"/>
      <c r="BX1241" s="3"/>
      <c r="BY1241" s="3"/>
      <c r="BZ1241" s="3"/>
      <c r="CA1241" s="3"/>
      <c r="CB1241" s="3"/>
      <c r="CC1241" s="3"/>
      <c r="CD1241" s="3"/>
      <c r="CE1241" s="3"/>
      <c r="CF1241" s="3"/>
      <c r="CG1241" s="3"/>
      <c r="CH1241" s="3"/>
      <c r="CI1241" s="3"/>
      <c r="CJ1241" s="3"/>
      <c r="CK1241" s="3"/>
      <c r="CL1241" s="3"/>
      <c r="CM1241" s="3"/>
      <c r="CN1241" s="3"/>
      <c r="CO1241" s="3"/>
      <c r="CP1241" s="3"/>
      <c r="CQ1241" s="3"/>
      <c r="CR1241" s="3"/>
      <c r="CS1241" s="3"/>
      <c r="CT1241" s="3"/>
      <c r="CU1241" s="3"/>
      <c r="CV1241" s="3"/>
      <c r="CW1241" s="3"/>
    </row>
    <row r="1242" spans="1:101" ht="21" customHeight="1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9"/>
      <c r="M1242" s="5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</row>
    <row r="1243" spans="1:101" ht="21" customHeight="1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9"/>
      <c r="M1243" s="5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S1243" s="3"/>
      <c r="BT1243" s="3"/>
      <c r="BU1243" s="3"/>
      <c r="BV1243" s="3"/>
      <c r="BW1243" s="3"/>
      <c r="BX1243" s="3"/>
      <c r="BY1243" s="3"/>
      <c r="BZ1243" s="3"/>
      <c r="CA1243" s="3"/>
      <c r="CB1243" s="3"/>
      <c r="CC1243" s="3"/>
      <c r="CD1243" s="3"/>
      <c r="CE1243" s="3"/>
      <c r="CF1243" s="3"/>
      <c r="CG1243" s="3"/>
      <c r="CH1243" s="3"/>
      <c r="CI1243" s="3"/>
      <c r="CJ1243" s="3"/>
      <c r="CK1243" s="3"/>
      <c r="CL1243" s="3"/>
      <c r="CM1243" s="3"/>
      <c r="CN1243" s="3"/>
      <c r="CO1243" s="3"/>
      <c r="CP1243" s="3"/>
      <c r="CQ1243" s="3"/>
      <c r="CR1243" s="3"/>
      <c r="CS1243" s="3"/>
      <c r="CT1243" s="3"/>
      <c r="CU1243" s="3"/>
      <c r="CV1243" s="3"/>
      <c r="CW1243" s="3"/>
    </row>
    <row r="1244" spans="1:101" ht="21" customHeight="1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9"/>
      <c r="M1244" s="5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</row>
    <row r="1245" spans="1:101" ht="21" customHeight="1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9"/>
      <c r="M1245" s="5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S1245" s="3"/>
      <c r="BT1245" s="3"/>
      <c r="BU1245" s="3"/>
      <c r="BV1245" s="3"/>
      <c r="BW1245" s="3"/>
      <c r="BX1245" s="3"/>
      <c r="BY1245" s="3"/>
      <c r="BZ1245" s="3"/>
      <c r="CA1245" s="3"/>
      <c r="CB1245" s="3"/>
      <c r="CC1245" s="3"/>
      <c r="CD1245" s="3"/>
      <c r="CE1245" s="3"/>
      <c r="CF1245" s="3"/>
      <c r="CG1245" s="3"/>
      <c r="CH1245" s="3"/>
      <c r="CI1245" s="3"/>
      <c r="CJ1245" s="3"/>
      <c r="CK1245" s="3"/>
      <c r="CL1245" s="3"/>
      <c r="CM1245" s="3"/>
      <c r="CN1245" s="3"/>
      <c r="CO1245" s="3"/>
      <c r="CP1245" s="3"/>
      <c r="CQ1245" s="3"/>
      <c r="CR1245" s="3"/>
      <c r="CS1245" s="3"/>
      <c r="CT1245" s="3"/>
      <c r="CU1245" s="3"/>
      <c r="CV1245" s="3"/>
      <c r="CW1245" s="3"/>
    </row>
    <row r="1246" spans="1:101" ht="21" customHeight="1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9"/>
      <c r="M1246" s="5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</row>
    <row r="1247" spans="1:101" ht="21" customHeight="1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9"/>
      <c r="M1247" s="5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S1247" s="3"/>
      <c r="BT1247" s="3"/>
      <c r="BU1247" s="3"/>
      <c r="BV1247" s="3"/>
      <c r="BW1247" s="3"/>
      <c r="BX1247" s="3"/>
      <c r="BY1247" s="3"/>
      <c r="BZ1247" s="3"/>
      <c r="CA1247" s="3"/>
      <c r="CB1247" s="3"/>
      <c r="CC1247" s="3"/>
      <c r="CD1247" s="3"/>
      <c r="CE1247" s="3"/>
      <c r="CF1247" s="3"/>
      <c r="CG1247" s="3"/>
      <c r="CH1247" s="3"/>
      <c r="CI1247" s="3"/>
      <c r="CJ1247" s="3"/>
      <c r="CK1247" s="3"/>
      <c r="CL1247" s="3"/>
      <c r="CM1247" s="3"/>
      <c r="CN1247" s="3"/>
      <c r="CO1247" s="3"/>
      <c r="CP1247" s="3"/>
      <c r="CQ1247" s="3"/>
      <c r="CR1247" s="3"/>
      <c r="CS1247" s="3"/>
      <c r="CT1247" s="3"/>
      <c r="CU1247" s="3"/>
      <c r="CV1247" s="3"/>
      <c r="CW1247" s="3"/>
    </row>
    <row r="1248" spans="1:101" ht="21" customHeight="1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9"/>
      <c r="M1248" s="5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</row>
    <row r="1249" spans="1:101" ht="21" customHeight="1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9"/>
      <c r="M1249" s="5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S1249" s="3"/>
      <c r="BT1249" s="3"/>
      <c r="BU1249" s="3"/>
      <c r="BV1249" s="3"/>
      <c r="BW1249" s="3"/>
      <c r="BX1249" s="3"/>
      <c r="BY1249" s="3"/>
      <c r="BZ1249" s="3"/>
      <c r="CA1249" s="3"/>
      <c r="CB1249" s="3"/>
      <c r="CC1249" s="3"/>
      <c r="CD1249" s="3"/>
      <c r="CE1249" s="3"/>
      <c r="CF1249" s="3"/>
      <c r="CG1249" s="3"/>
      <c r="CH1249" s="3"/>
      <c r="CI1249" s="3"/>
      <c r="CJ1249" s="3"/>
      <c r="CK1249" s="3"/>
      <c r="CL1249" s="3"/>
      <c r="CM1249" s="3"/>
      <c r="CN1249" s="3"/>
      <c r="CO1249" s="3"/>
      <c r="CP1249" s="3"/>
      <c r="CQ1249" s="3"/>
      <c r="CR1249" s="3"/>
      <c r="CS1249" s="3"/>
      <c r="CT1249" s="3"/>
      <c r="CU1249" s="3"/>
      <c r="CV1249" s="3"/>
      <c r="CW1249" s="3"/>
    </row>
    <row r="1250" spans="1:101" ht="21" customHeight="1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9"/>
      <c r="M1250" s="5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</row>
    <row r="1251" spans="1:101" ht="21" customHeight="1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9"/>
      <c r="M1251" s="5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S1251" s="3"/>
      <c r="BT1251" s="3"/>
      <c r="BU1251" s="3"/>
      <c r="BV1251" s="3"/>
      <c r="BW1251" s="3"/>
      <c r="BX1251" s="3"/>
      <c r="BY1251" s="3"/>
      <c r="BZ1251" s="3"/>
      <c r="CA1251" s="3"/>
      <c r="CB1251" s="3"/>
      <c r="CC1251" s="3"/>
      <c r="CD1251" s="3"/>
      <c r="CE1251" s="3"/>
      <c r="CF1251" s="3"/>
      <c r="CG1251" s="3"/>
      <c r="CH1251" s="3"/>
      <c r="CI1251" s="3"/>
      <c r="CJ1251" s="3"/>
      <c r="CK1251" s="3"/>
      <c r="CL1251" s="3"/>
      <c r="CM1251" s="3"/>
      <c r="CN1251" s="3"/>
      <c r="CO1251" s="3"/>
      <c r="CP1251" s="3"/>
      <c r="CQ1251" s="3"/>
      <c r="CR1251" s="3"/>
      <c r="CS1251" s="3"/>
      <c r="CT1251" s="3"/>
      <c r="CU1251" s="3"/>
      <c r="CV1251" s="3"/>
      <c r="CW1251" s="3"/>
    </row>
    <row r="1252" spans="1:101" ht="21" customHeight="1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9"/>
      <c r="M1252" s="5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</row>
    <row r="1253" spans="1:101" ht="21" customHeight="1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9"/>
      <c r="M1253" s="5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S1253" s="3"/>
      <c r="BT1253" s="3"/>
      <c r="BU1253" s="3"/>
      <c r="BV1253" s="3"/>
      <c r="BW1253" s="3"/>
      <c r="BX1253" s="3"/>
      <c r="BY1253" s="3"/>
      <c r="BZ1253" s="3"/>
      <c r="CA1253" s="3"/>
      <c r="CB1253" s="3"/>
      <c r="CC1253" s="3"/>
      <c r="CD1253" s="3"/>
      <c r="CE1253" s="3"/>
      <c r="CF1253" s="3"/>
      <c r="CG1253" s="3"/>
      <c r="CH1253" s="3"/>
      <c r="CI1253" s="3"/>
      <c r="CJ1253" s="3"/>
      <c r="CK1253" s="3"/>
      <c r="CL1253" s="3"/>
      <c r="CM1253" s="3"/>
      <c r="CN1253" s="3"/>
      <c r="CO1253" s="3"/>
      <c r="CP1253" s="3"/>
      <c r="CQ1253" s="3"/>
      <c r="CR1253" s="3"/>
      <c r="CS1253" s="3"/>
      <c r="CT1253" s="3"/>
      <c r="CU1253" s="3"/>
      <c r="CV1253" s="3"/>
      <c r="CW1253" s="3"/>
    </row>
    <row r="1254" spans="1:101" ht="21" customHeight="1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9"/>
      <c r="M1254" s="5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</row>
    <row r="1255" spans="1:101" ht="21" customHeight="1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9"/>
      <c r="M1255" s="5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S1255" s="3"/>
      <c r="BT1255" s="3"/>
      <c r="BU1255" s="3"/>
      <c r="BV1255" s="3"/>
      <c r="BW1255" s="3"/>
      <c r="BX1255" s="3"/>
      <c r="BY1255" s="3"/>
      <c r="BZ1255" s="3"/>
      <c r="CA1255" s="3"/>
      <c r="CB1255" s="3"/>
      <c r="CC1255" s="3"/>
      <c r="CD1255" s="3"/>
      <c r="CE1255" s="3"/>
      <c r="CF1255" s="3"/>
      <c r="CG1255" s="3"/>
      <c r="CH1255" s="3"/>
      <c r="CI1255" s="3"/>
      <c r="CJ1255" s="3"/>
      <c r="CK1255" s="3"/>
      <c r="CL1255" s="3"/>
      <c r="CM1255" s="3"/>
      <c r="CN1255" s="3"/>
      <c r="CO1255" s="3"/>
      <c r="CP1255" s="3"/>
      <c r="CQ1255" s="3"/>
      <c r="CR1255" s="3"/>
      <c r="CS1255" s="3"/>
      <c r="CT1255" s="3"/>
      <c r="CU1255" s="3"/>
      <c r="CV1255" s="3"/>
      <c r="CW1255" s="3"/>
    </row>
    <row r="1256" spans="1:101" ht="21" customHeight="1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9"/>
      <c r="M1256" s="5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</row>
    <row r="1257" spans="1:101" ht="21" customHeight="1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9"/>
      <c r="M1257" s="5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S1257" s="3"/>
      <c r="BT1257" s="3"/>
      <c r="BU1257" s="3"/>
      <c r="BV1257" s="3"/>
      <c r="BW1257" s="3"/>
      <c r="BX1257" s="3"/>
      <c r="BY1257" s="3"/>
      <c r="BZ1257" s="3"/>
      <c r="CA1257" s="3"/>
      <c r="CB1257" s="3"/>
      <c r="CC1257" s="3"/>
      <c r="CD1257" s="3"/>
      <c r="CE1257" s="3"/>
      <c r="CF1257" s="3"/>
      <c r="CG1257" s="3"/>
      <c r="CH1257" s="3"/>
      <c r="CI1257" s="3"/>
      <c r="CJ1257" s="3"/>
      <c r="CK1257" s="3"/>
      <c r="CL1257" s="3"/>
      <c r="CM1257" s="3"/>
      <c r="CN1257" s="3"/>
      <c r="CO1257" s="3"/>
      <c r="CP1257" s="3"/>
      <c r="CQ1257" s="3"/>
      <c r="CR1257" s="3"/>
      <c r="CS1257" s="3"/>
      <c r="CT1257" s="3"/>
      <c r="CU1257" s="3"/>
      <c r="CV1257" s="3"/>
      <c r="CW1257" s="3"/>
    </row>
    <row r="1258" spans="1:101" ht="21" customHeight="1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9"/>
      <c r="M1258" s="5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</row>
    <row r="1259" spans="1:101" ht="21" customHeight="1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9"/>
      <c r="M1259" s="5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S1259" s="3"/>
      <c r="BT1259" s="3"/>
      <c r="BU1259" s="3"/>
      <c r="BV1259" s="3"/>
      <c r="BW1259" s="3"/>
      <c r="BX1259" s="3"/>
      <c r="BY1259" s="3"/>
      <c r="BZ1259" s="3"/>
      <c r="CA1259" s="3"/>
      <c r="CB1259" s="3"/>
      <c r="CC1259" s="3"/>
      <c r="CD1259" s="3"/>
      <c r="CE1259" s="3"/>
      <c r="CF1259" s="3"/>
      <c r="CG1259" s="3"/>
      <c r="CH1259" s="3"/>
      <c r="CI1259" s="3"/>
      <c r="CJ1259" s="3"/>
      <c r="CK1259" s="3"/>
      <c r="CL1259" s="3"/>
      <c r="CM1259" s="3"/>
      <c r="CN1259" s="3"/>
      <c r="CO1259" s="3"/>
      <c r="CP1259" s="3"/>
      <c r="CQ1259" s="3"/>
      <c r="CR1259" s="3"/>
      <c r="CS1259" s="3"/>
      <c r="CT1259" s="3"/>
      <c r="CU1259" s="3"/>
      <c r="CV1259" s="3"/>
      <c r="CW1259" s="3"/>
    </row>
    <row r="1260" spans="1:101" ht="21" customHeight="1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9"/>
      <c r="M1260" s="5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</row>
    <row r="1261" spans="1:101" ht="21" customHeight="1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9"/>
      <c r="M1261" s="5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</row>
    <row r="1262" spans="1:101" ht="21" customHeight="1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9"/>
      <c r="M1262" s="5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</row>
    <row r="1263" spans="1:101" ht="21" customHeight="1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9"/>
      <c r="M1263" s="5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S1263" s="3"/>
      <c r="BT1263" s="3"/>
      <c r="BU1263" s="3"/>
      <c r="BV1263" s="3"/>
      <c r="BW1263" s="3"/>
      <c r="BX1263" s="3"/>
      <c r="BY1263" s="3"/>
      <c r="BZ1263" s="3"/>
      <c r="CA1263" s="3"/>
      <c r="CB1263" s="3"/>
      <c r="CC1263" s="3"/>
      <c r="CD1263" s="3"/>
      <c r="CE1263" s="3"/>
      <c r="CF1263" s="3"/>
      <c r="CG1263" s="3"/>
      <c r="CH1263" s="3"/>
      <c r="CI1263" s="3"/>
      <c r="CJ1263" s="3"/>
      <c r="CK1263" s="3"/>
      <c r="CL1263" s="3"/>
      <c r="CM1263" s="3"/>
      <c r="CN1263" s="3"/>
      <c r="CO1263" s="3"/>
      <c r="CP1263" s="3"/>
      <c r="CQ1263" s="3"/>
      <c r="CR1263" s="3"/>
      <c r="CS1263" s="3"/>
      <c r="CT1263" s="3"/>
      <c r="CU1263" s="3"/>
      <c r="CV1263" s="3"/>
      <c r="CW1263" s="3"/>
    </row>
    <row r="1264" spans="1:101" ht="21" customHeight="1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9"/>
      <c r="M1264" s="5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</row>
    <row r="1265" spans="1:101" ht="21" customHeight="1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9"/>
      <c r="M1265" s="5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S1265" s="3"/>
      <c r="BT1265" s="3"/>
      <c r="BU1265" s="3"/>
      <c r="BV1265" s="3"/>
      <c r="BW1265" s="3"/>
      <c r="BX1265" s="3"/>
      <c r="BY1265" s="3"/>
      <c r="BZ1265" s="3"/>
      <c r="CA1265" s="3"/>
      <c r="CB1265" s="3"/>
      <c r="CC1265" s="3"/>
      <c r="CD1265" s="3"/>
      <c r="CE1265" s="3"/>
      <c r="CF1265" s="3"/>
      <c r="CG1265" s="3"/>
      <c r="CH1265" s="3"/>
      <c r="CI1265" s="3"/>
      <c r="CJ1265" s="3"/>
      <c r="CK1265" s="3"/>
      <c r="CL1265" s="3"/>
      <c r="CM1265" s="3"/>
      <c r="CN1265" s="3"/>
      <c r="CO1265" s="3"/>
      <c r="CP1265" s="3"/>
      <c r="CQ1265" s="3"/>
      <c r="CR1265" s="3"/>
      <c r="CS1265" s="3"/>
      <c r="CT1265" s="3"/>
      <c r="CU1265" s="3"/>
      <c r="CV1265" s="3"/>
      <c r="CW1265" s="3"/>
    </row>
    <row r="1266" spans="1:101" ht="21" customHeight="1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9"/>
      <c r="M1266" s="5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</row>
    <row r="1267" spans="1:101" ht="21" customHeight="1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9"/>
      <c r="M1267" s="5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S1267" s="3"/>
      <c r="BT1267" s="3"/>
      <c r="BU1267" s="3"/>
      <c r="BV1267" s="3"/>
      <c r="BW1267" s="3"/>
      <c r="BX1267" s="3"/>
      <c r="BY1267" s="3"/>
      <c r="BZ1267" s="3"/>
      <c r="CA1267" s="3"/>
      <c r="CB1267" s="3"/>
      <c r="CC1267" s="3"/>
      <c r="CD1267" s="3"/>
      <c r="CE1267" s="3"/>
      <c r="CF1267" s="3"/>
      <c r="CG1267" s="3"/>
      <c r="CH1267" s="3"/>
      <c r="CI1267" s="3"/>
      <c r="CJ1267" s="3"/>
      <c r="CK1267" s="3"/>
      <c r="CL1267" s="3"/>
      <c r="CM1267" s="3"/>
      <c r="CN1267" s="3"/>
      <c r="CO1267" s="3"/>
      <c r="CP1267" s="3"/>
      <c r="CQ1267" s="3"/>
      <c r="CR1267" s="3"/>
      <c r="CS1267" s="3"/>
      <c r="CT1267" s="3"/>
      <c r="CU1267" s="3"/>
      <c r="CV1267" s="3"/>
      <c r="CW1267" s="3"/>
    </row>
    <row r="1268" spans="1:101" ht="21" customHeight="1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9"/>
      <c r="M1268" s="5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</row>
    <row r="1269" spans="1:101" ht="21" customHeight="1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9"/>
      <c r="M1269" s="5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S1269" s="3"/>
      <c r="BT1269" s="3"/>
      <c r="BU1269" s="3"/>
      <c r="BV1269" s="3"/>
      <c r="BW1269" s="3"/>
      <c r="BX1269" s="3"/>
      <c r="BY1269" s="3"/>
      <c r="BZ1269" s="3"/>
      <c r="CA1269" s="3"/>
      <c r="CB1269" s="3"/>
      <c r="CC1269" s="3"/>
      <c r="CD1269" s="3"/>
      <c r="CE1269" s="3"/>
      <c r="CF1269" s="3"/>
      <c r="CG1269" s="3"/>
      <c r="CH1269" s="3"/>
      <c r="CI1269" s="3"/>
      <c r="CJ1269" s="3"/>
      <c r="CK1269" s="3"/>
      <c r="CL1269" s="3"/>
      <c r="CM1269" s="3"/>
      <c r="CN1269" s="3"/>
      <c r="CO1269" s="3"/>
      <c r="CP1269" s="3"/>
      <c r="CQ1269" s="3"/>
      <c r="CR1269" s="3"/>
      <c r="CS1269" s="3"/>
      <c r="CT1269" s="3"/>
      <c r="CU1269" s="3"/>
      <c r="CV1269" s="3"/>
      <c r="CW1269" s="3"/>
    </row>
    <row r="1270" spans="1:101" ht="21" customHeight="1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9"/>
      <c r="M1270" s="5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</row>
    <row r="1271" spans="1:101" ht="21" customHeight="1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9"/>
      <c r="M1271" s="5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</row>
    <row r="1272" spans="1:101" ht="21" customHeight="1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9"/>
      <c r="M1272" s="5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</row>
    <row r="1273" spans="1:101" ht="21" customHeight="1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9"/>
      <c r="M1273" s="5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  <c r="BM1273" s="3"/>
      <c r="BN1273" s="3"/>
      <c r="BO1273" s="3"/>
      <c r="BP1273" s="3"/>
      <c r="BQ1273" s="3"/>
      <c r="BR1273" s="3"/>
      <c r="BS1273" s="3"/>
      <c r="BT1273" s="3"/>
      <c r="BU1273" s="3"/>
      <c r="BV1273" s="3"/>
      <c r="BW1273" s="3"/>
      <c r="BX1273" s="3"/>
      <c r="BY1273" s="3"/>
      <c r="BZ1273" s="3"/>
      <c r="CA1273" s="3"/>
      <c r="CB1273" s="3"/>
      <c r="CC1273" s="3"/>
      <c r="CD1273" s="3"/>
      <c r="CE1273" s="3"/>
      <c r="CF1273" s="3"/>
      <c r="CG1273" s="3"/>
      <c r="CH1273" s="3"/>
      <c r="CI1273" s="3"/>
      <c r="CJ1273" s="3"/>
      <c r="CK1273" s="3"/>
      <c r="CL1273" s="3"/>
      <c r="CM1273" s="3"/>
      <c r="CN1273" s="3"/>
      <c r="CO1273" s="3"/>
      <c r="CP1273" s="3"/>
      <c r="CQ1273" s="3"/>
      <c r="CR1273" s="3"/>
      <c r="CS1273" s="3"/>
      <c r="CT1273" s="3"/>
      <c r="CU1273" s="3"/>
      <c r="CV1273" s="3"/>
      <c r="CW1273" s="3"/>
    </row>
    <row r="1274" spans="1:101" ht="21" customHeight="1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9"/>
      <c r="M1274" s="5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S1274" s="3"/>
      <c r="BT1274" s="3"/>
      <c r="BU1274" s="3"/>
      <c r="BV1274" s="3"/>
      <c r="BW1274" s="3"/>
      <c r="BX1274" s="3"/>
      <c r="BY1274" s="3"/>
      <c r="BZ1274" s="3"/>
      <c r="CA1274" s="3"/>
      <c r="CB1274" s="3"/>
      <c r="CC1274" s="3"/>
      <c r="CD1274" s="3"/>
      <c r="CE1274" s="3"/>
      <c r="CF1274" s="3"/>
      <c r="CG1274" s="3"/>
      <c r="CH1274" s="3"/>
      <c r="CI1274" s="3"/>
      <c r="CJ1274" s="3"/>
      <c r="CK1274" s="3"/>
      <c r="CL1274" s="3"/>
      <c r="CM1274" s="3"/>
      <c r="CN1274" s="3"/>
      <c r="CO1274" s="3"/>
      <c r="CP1274" s="3"/>
      <c r="CQ1274" s="3"/>
      <c r="CR1274" s="3"/>
      <c r="CS1274" s="3"/>
      <c r="CT1274" s="3"/>
      <c r="CU1274" s="3"/>
      <c r="CV1274" s="3"/>
      <c r="CW1274" s="3"/>
    </row>
    <row r="1275" spans="1:101" ht="21" customHeight="1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9"/>
      <c r="M1275" s="5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  <c r="BM1275" s="3"/>
      <c r="BN1275" s="3"/>
      <c r="BO1275" s="3"/>
      <c r="BP1275" s="3"/>
      <c r="BQ1275" s="3"/>
      <c r="BR1275" s="3"/>
      <c r="BS1275" s="3"/>
      <c r="BT1275" s="3"/>
      <c r="BU1275" s="3"/>
      <c r="BV1275" s="3"/>
      <c r="BW1275" s="3"/>
      <c r="BX1275" s="3"/>
      <c r="BY1275" s="3"/>
      <c r="BZ1275" s="3"/>
      <c r="CA1275" s="3"/>
      <c r="CB1275" s="3"/>
      <c r="CC1275" s="3"/>
      <c r="CD1275" s="3"/>
      <c r="CE1275" s="3"/>
      <c r="CF1275" s="3"/>
      <c r="CG1275" s="3"/>
      <c r="CH1275" s="3"/>
      <c r="CI1275" s="3"/>
      <c r="CJ1275" s="3"/>
      <c r="CK1275" s="3"/>
      <c r="CL1275" s="3"/>
      <c r="CM1275" s="3"/>
      <c r="CN1275" s="3"/>
      <c r="CO1275" s="3"/>
      <c r="CP1275" s="3"/>
      <c r="CQ1275" s="3"/>
      <c r="CR1275" s="3"/>
      <c r="CS1275" s="3"/>
      <c r="CT1275" s="3"/>
      <c r="CU1275" s="3"/>
      <c r="CV1275" s="3"/>
      <c r="CW1275" s="3"/>
    </row>
    <row r="1276" spans="1:101" ht="21" customHeight="1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9"/>
      <c r="M1276" s="5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S1276" s="3"/>
      <c r="BT1276" s="3"/>
      <c r="BU1276" s="3"/>
      <c r="BV1276" s="3"/>
      <c r="BW1276" s="3"/>
      <c r="BX1276" s="3"/>
      <c r="BY1276" s="3"/>
      <c r="BZ1276" s="3"/>
      <c r="CA1276" s="3"/>
      <c r="CB1276" s="3"/>
      <c r="CC1276" s="3"/>
      <c r="CD1276" s="3"/>
      <c r="CE1276" s="3"/>
      <c r="CF1276" s="3"/>
      <c r="CG1276" s="3"/>
      <c r="CH1276" s="3"/>
      <c r="CI1276" s="3"/>
      <c r="CJ1276" s="3"/>
      <c r="CK1276" s="3"/>
      <c r="CL1276" s="3"/>
      <c r="CM1276" s="3"/>
      <c r="CN1276" s="3"/>
      <c r="CO1276" s="3"/>
      <c r="CP1276" s="3"/>
      <c r="CQ1276" s="3"/>
      <c r="CR1276" s="3"/>
      <c r="CS1276" s="3"/>
      <c r="CT1276" s="3"/>
      <c r="CU1276" s="3"/>
      <c r="CV1276" s="3"/>
      <c r="CW1276" s="3"/>
    </row>
    <row r="1277" spans="1:101" ht="21" customHeight="1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9"/>
      <c r="M1277" s="5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  <c r="BM1277" s="3"/>
      <c r="BN1277" s="3"/>
      <c r="BO1277" s="3"/>
      <c r="BP1277" s="3"/>
      <c r="BQ1277" s="3"/>
      <c r="BR1277" s="3"/>
      <c r="BS1277" s="3"/>
      <c r="BT1277" s="3"/>
      <c r="BU1277" s="3"/>
      <c r="BV1277" s="3"/>
      <c r="BW1277" s="3"/>
      <c r="BX1277" s="3"/>
      <c r="BY1277" s="3"/>
      <c r="BZ1277" s="3"/>
      <c r="CA1277" s="3"/>
      <c r="CB1277" s="3"/>
      <c r="CC1277" s="3"/>
      <c r="CD1277" s="3"/>
      <c r="CE1277" s="3"/>
      <c r="CF1277" s="3"/>
      <c r="CG1277" s="3"/>
      <c r="CH1277" s="3"/>
      <c r="CI1277" s="3"/>
      <c r="CJ1277" s="3"/>
      <c r="CK1277" s="3"/>
      <c r="CL1277" s="3"/>
      <c r="CM1277" s="3"/>
      <c r="CN1277" s="3"/>
      <c r="CO1277" s="3"/>
      <c r="CP1277" s="3"/>
      <c r="CQ1277" s="3"/>
      <c r="CR1277" s="3"/>
      <c r="CS1277" s="3"/>
      <c r="CT1277" s="3"/>
      <c r="CU1277" s="3"/>
      <c r="CV1277" s="3"/>
      <c r="CW1277" s="3"/>
    </row>
    <row r="1278" spans="1:101" ht="21" customHeight="1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9"/>
      <c r="M1278" s="5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S1278" s="3"/>
      <c r="BT1278" s="3"/>
      <c r="BU1278" s="3"/>
      <c r="BV1278" s="3"/>
      <c r="BW1278" s="3"/>
      <c r="BX1278" s="3"/>
      <c r="BY1278" s="3"/>
      <c r="BZ1278" s="3"/>
      <c r="CA1278" s="3"/>
      <c r="CB1278" s="3"/>
      <c r="CC1278" s="3"/>
      <c r="CD1278" s="3"/>
      <c r="CE1278" s="3"/>
      <c r="CF1278" s="3"/>
      <c r="CG1278" s="3"/>
      <c r="CH1278" s="3"/>
      <c r="CI1278" s="3"/>
      <c r="CJ1278" s="3"/>
      <c r="CK1278" s="3"/>
      <c r="CL1278" s="3"/>
      <c r="CM1278" s="3"/>
      <c r="CN1278" s="3"/>
      <c r="CO1278" s="3"/>
      <c r="CP1278" s="3"/>
      <c r="CQ1278" s="3"/>
      <c r="CR1278" s="3"/>
      <c r="CS1278" s="3"/>
      <c r="CT1278" s="3"/>
      <c r="CU1278" s="3"/>
      <c r="CV1278" s="3"/>
      <c r="CW1278" s="3"/>
    </row>
    <row r="1279" spans="1:101" ht="21" customHeight="1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9"/>
      <c r="M1279" s="5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  <c r="BM1279" s="3"/>
      <c r="BN1279" s="3"/>
      <c r="BO1279" s="3"/>
      <c r="BP1279" s="3"/>
      <c r="BQ1279" s="3"/>
      <c r="BR1279" s="3"/>
      <c r="BS1279" s="3"/>
      <c r="BT1279" s="3"/>
      <c r="BU1279" s="3"/>
      <c r="BV1279" s="3"/>
      <c r="BW1279" s="3"/>
      <c r="BX1279" s="3"/>
      <c r="BY1279" s="3"/>
      <c r="BZ1279" s="3"/>
      <c r="CA1279" s="3"/>
      <c r="CB1279" s="3"/>
      <c r="CC1279" s="3"/>
      <c r="CD1279" s="3"/>
      <c r="CE1279" s="3"/>
      <c r="CF1279" s="3"/>
      <c r="CG1279" s="3"/>
      <c r="CH1279" s="3"/>
      <c r="CI1279" s="3"/>
      <c r="CJ1279" s="3"/>
      <c r="CK1279" s="3"/>
      <c r="CL1279" s="3"/>
      <c r="CM1279" s="3"/>
      <c r="CN1279" s="3"/>
      <c r="CO1279" s="3"/>
      <c r="CP1279" s="3"/>
      <c r="CQ1279" s="3"/>
      <c r="CR1279" s="3"/>
      <c r="CS1279" s="3"/>
      <c r="CT1279" s="3"/>
      <c r="CU1279" s="3"/>
      <c r="CV1279" s="3"/>
      <c r="CW1279" s="3"/>
    </row>
    <row r="1280" spans="1:101" ht="21" customHeight="1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9"/>
      <c r="M1280" s="5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S1280" s="3"/>
      <c r="BT1280" s="3"/>
      <c r="BU1280" s="3"/>
      <c r="BV1280" s="3"/>
      <c r="BW1280" s="3"/>
      <c r="BX1280" s="3"/>
      <c r="BY1280" s="3"/>
      <c r="BZ1280" s="3"/>
      <c r="CA1280" s="3"/>
      <c r="CB1280" s="3"/>
      <c r="CC1280" s="3"/>
      <c r="CD1280" s="3"/>
      <c r="CE1280" s="3"/>
      <c r="CF1280" s="3"/>
      <c r="CG1280" s="3"/>
      <c r="CH1280" s="3"/>
      <c r="CI1280" s="3"/>
      <c r="CJ1280" s="3"/>
      <c r="CK1280" s="3"/>
      <c r="CL1280" s="3"/>
      <c r="CM1280" s="3"/>
      <c r="CN1280" s="3"/>
      <c r="CO1280" s="3"/>
      <c r="CP1280" s="3"/>
      <c r="CQ1280" s="3"/>
      <c r="CR1280" s="3"/>
      <c r="CS1280" s="3"/>
      <c r="CT1280" s="3"/>
      <c r="CU1280" s="3"/>
      <c r="CV1280" s="3"/>
      <c r="CW1280" s="3"/>
    </row>
    <row r="1281" spans="1:101" ht="21" customHeight="1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9"/>
      <c r="M1281" s="5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  <c r="CA1281" s="3"/>
      <c r="CB1281" s="3"/>
      <c r="CC1281" s="3"/>
      <c r="CD1281" s="3"/>
      <c r="CE1281" s="3"/>
      <c r="CF1281" s="3"/>
      <c r="CG1281" s="3"/>
      <c r="CH1281" s="3"/>
      <c r="CI1281" s="3"/>
      <c r="CJ1281" s="3"/>
      <c r="CK1281" s="3"/>
      <c r="CL1281" s="3"/>
      <c r="CM1281" s="3"/>
      <c r="CN1281" s="3"/>
      <c r="CO1281" s="3"/>
      <c r="CP1281" s="3"/>
      <c r="CQ1281" s="3"/>
      <c r="CR1281" s="3"/>
      <c r="CS1281" s="3"/>
      <c r="CT1281" s="3"/>
      <c r="CU1281" s="3"/>
      <c r="CV1281" s="3"/>
      <c r="CW1281" s="3"/>
    </row>
    <row r="1282" spans="1:101" ht="21" customHeight="1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9"/>
      <c r="M1282" s="5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S1282" s="3"/>
      <c r="BT1282" s="3"/>
      <c r="BU1282" s="3"/>
      <c r="BV1282" s="3"/>
      <c r="BW1282" s="3"/>
      <c r="BX1282" s="3"/>
      <c r="BY1282" s="3"/>
      <c r="BZ1282" s="3"/>
      <c r="CA1282" s="3"/>
      <c r="CB1282" s="3"/>
      <c r="CC1282" s="3"/>
      <c r="CD1282" s="3"/>
      <c r="CE1282" s="3"/>
      <c r="CF1282" s="3"/>
      <c r="CG1282" s="3"/>
      <c r="CH1282" s="3"/>
      <c r="CI1282" s="3"/>
      <c r="CJ1282" s="3"/>
      <c r="CK1282" s="3"/>
      <c r="CL1282" s="3"/>
      <c r="CM1282" s="3"/>
      <c r="CN1282" s="3"/>
      <c r="CO1282" s="3"/>
      <c r="CP1282" s="3"/>
      <c r="CQ1282" s="3"/>
      <c r="CR1282" s="3"/>
      <c r="CS1282" s="3"/>
      <c r="CT1282" s="3"/>
      <c r="CU1282" s="3"/>
      <c r="CV1282" s="3"/>
      <c r="CW1282" s="3"/>
    </row>
    <row r="1283" spans="1:101" ht="21" customHeight="1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9"/>
      <c r="M1283" s="5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S1283" s="3"/>
      <c r="BT1283" s="3"/>
      <c r="BU1283" s="3"/>
      <c r="BV1283" s="3"/>
      <c r="BW1283" s="3"/>
      <c r="BX1283" s="3"/>
      <c r="BY1283" s="3"/>
      <c r="BZ1283" s="3"/>
      <c r="CA1283" s="3"/>
      <c r="CB1283" s="3"/>
      <c r="CC1283" s="3"/>
      <c r="CD1283" s="3"/>
      <c r="CE1283" s="3"/>
      <c r="CF1283" s="3"/>
      <c r="CG1283" s="3"/>
      <c r="CH1283" s="3"/>
      <c r="CI1283" s="3"/>
      <c r="CJ1283" s="3"/>
      <c r="CK1283" s="3"/>
      <c r="CL1283" s="3"/>
      <c r="CM1283" s="3"/>
      <c r="CN1283" s="3"/>
      <c r="CO1283" s="3"/>
      <c r="CP1283" s="3"/>
      <c r="CQ1283" s="3"/>
      <c r="CR1283" s="3"/>
      <c r="CS1283" s="3"/>
      <c r="CT1283" s="3"/>
      <c r="CU1283" s="3"/>
      <c r="CV1283" s="3"/>
      <c r="CW1283" s="3"/>
    </row>
    <row r="1284" spans="1:101" ht="21" customHeight="1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9"/>
      <c r="M1284" s="5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  <c r="CA1284" s="3"/>
      <c r="CB1284" s="3"/>
      <c r="CC1284" s="3"/>
      <c r="CD1284" s="3"/>
      <c r="CE1284" s="3"/>
      <c r="CF1284" s="3"/>
      <c r="CG1284" s="3"/>
      <c r="CH1284" s="3"/>
      <c r="CI1284" s="3"/>
      <c r="CJ1284" s="3"/>
      <c r="CK1284" s="3"/>
      <c r="CL1284" s="3"/>
      <c r="CM1284" s="3"/>
      <c r="CN1284" s="3"/>
      <c r="CO1284" s="3"/>
      <c r="CP1284" s="3"/>
      <c r="CQ1284" s="3"/>
      <c r="CR1284" s="3"/>
      <c r="CS1284" s="3"/>
      <c r="CT1284" s="3"/>
      <c r="CU1284" s="3"/>
      <c r="CV1284" s="3"/>
      <c r="CW1284" s="3"/>
    </row>
    <row r="1285" spans="1:101" ht="21" customHeight="1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9"/>
      <c r="M1285" s="5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  <c r="CA1285" s="3"/>
      <c r="CB1285" s="3"/>
      <c r="CC1285" s="3"/>
      <c r="CD1285" s="3"/>
      <c r="CE1285" s="3"/>
      <c r="CF1285" s="3"/>
      <c r="CG1285" s="3"/>
      <c r="CH1285" s="3"/>
      <c r="CI1285" s="3"/>
      <c r="CJ1285" s="3"/>
      <c r="CK1285" s="3"/>
      <c r="CL1285" s="3"/>
      <c r="CM1285" s="3"/>
      <c r="CN1285" s="3"/>
      <c r="CO1285" s="3"/>
      <c r="CP1285" s="3"/>
      <c r="CQ1285" s="3"/>
      <c r="CR1285" s="3"/>
      <c r="CS1285" s="3"/>
      <c r="CT1285" s="3"/>
      <c r="CU1285" s="3"/>
      <c r="CV1285" s="3"/>
      <c r="CW1285" s="3"/>
    </row>
    <row r="1286" spans="1:101" ht="21" customHeight="1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9"/>
      <c r="M1286" s="5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S1286" s="3"/>
      <c r="BT1286" s="3"/>
      <c r="BU1286" s="3"/>
      <c r="BV1286" s="3"/>
      <c r="BW1286" s="3"/>
      <c r="BX1286" s="3"/>
      <c r="BY1286" s="3"/>
      <c r="BZ1286" s="3"/>
      <c r="CA1286" s="3"/>
      <c r="CB1286" s="3"/>
      <c r="CC1286" s="3"/>
      <c r="CD1286" s="3"/>
      <c r="CE1286" s="3"/>
      <c r="CF1286" s="3"/>
      <c r="CG1286" s="3"/>
      <c r="CH1286" s="3"/>
      <c r="CI1286" s="3"/>
      <c r="CJ1286" s="3"/>
      <c r="CK1286" s="3"/>
      <c r="CL1286" s="3"/>
      <c r="CM1286" s="3"/>
      <c r="CN1286" s="3"/>
      <c r="CO1286" s="3"/>
      <c r="CP1286" s="3"/>
      <c r="CQ1286" s="3"/>
      <c r="CR1286" s="3"/>
      <c r="CS1286" s="3"/>
      <c r="CT1286" s="3"/>
      <c r="CU1286" s="3"/>
      <c r="CV1286" s="3"/>
      <c r="CW1286" s="3"/>
    </row>
    <row r="1287" spans="1:101" ht="21" customHeight="1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9"/>
      <c r="M1287" s="5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S1287" s="3"/>
      <c r="BT1287" s="3"/>
      <c r="BU1287" s="3"/>
      <c r="BV1287" s="3"/>
      <c r="BW1287" s="3"/>
      <c r="BX1287" s="3"/>
      <c r="BY1287" s="3"/>
      <c r="BZ1287" s="3"/>
      <c r="CA1287" s="3"/>
      <c r="CB1287" s="3"/>
      <c r="CC1287" s="3"/>
      <c r="CD1287" s="3"/>
      <c r="CE1287" s="3"/>
      <c r="CF1287" s="3"/>
      <c r="CG1287" s="3"/>
      <c r="CH1287" s="3"/>
      <c r="CI1287" s="3"/>
      <c r="CJ1287" s="3"/>
      <c r="CK1287" s="3"/>
      <c r="CL1287" s="3"/>
      <c r="CM1287" s="3"/>
      <c r="CN1287" s="3"/>
      <c r="CO1287" s="3"/>
      <c r="CP1287" s="3"/>
      <c r="CQ1287" s="3"/>
      <c r="CR1287" s="3"/>
      <c r="CS1287" s="3"/>
      <c r="CT1287" s="3"/>
      <c r="CU1287" s="3"/>
      <c r="CV1287" s="3"/>
      <c r="CW1287" s="3"/>
    </row>
    <row r="1288" spans="1:101" ht="21" customHeight="1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9"/>
      <c r="M1288" s="5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S1288" s="3"/>
      <c r="BT1288" s="3"/>
      <c r="BU1288" s="3"/>
      <c r="BV1288" s="3"/>
      <c r="BW1288" s="3"/>
      <c r="BX1288" s="3"/>
      <c r="BY1288" s="3"/>
      <c r="BZ1288" s="3"/>
      <c r="CA1288" s="3"/>
      <c r="CB1288" s="3"/>
      <c r="CC1288" s="3"/>
      <c r="CD1288" s="3"/>
      <c r="CE1288" s="3"/>
      <c r="CF1288" s="3"/>
      <c r="CG1288" s="3"/>
      <c r="CH1288" s="3"/>
      <c r="CI1288" s="3"/>
      <c r="CJ1288" s="3"/>
      <c r="CK1288" s="3"/>
      <c r="CL1288" s="3"/>
      <c r="CM1288" s="3"/>
      <c r="CN1288" s="3"/>
      <c r="CO1288" s="3"/>
      <c r="CP1288" s="3"/>
      <c r="CQ1288" s="3"/>
      <c r="CR1288" s="3"/>
      <c r="CS1288" s="3"/>
      <c r="CT1288" s="3"/>
      <c r="CU1288" s="3"/>
      <c r="CV1288" s="3"/>
      <c r="CW1288" s="3"/>
    </row>
    <row r="1289" spans="1:101" ht="21" customHeight="1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9"/>
      <c r="M1289" s="5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4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  <c r="CA1289" s="3"/>
      <c r="CB1289" s="3"/>
      <c r="CC1289" s="3"/>
      <c r="CD1289" s="3"/>
      <c r="CE1289" s="3"/>
      <c r="CF1289" s="3"/>
      <c r="CG1289" s="3"/>
      <c r="CH1289" s="3"/>
      <c r="CI1289" s="3"/>
      <c r="CJ1289" s="3"/>
      <c r="CK1289" s="3"/>
      <c r="CL1289" s="3"/>
      <c r="CM1289" s="3"/>
      <c r="CN1289" s="3"/>
      <c r="CO1289" s="3"/>
      <c r="CP1289" s="3"/>
      <c r="CQ1289" s="3"/>
      <c r="CR1289" s="3"/>
      <c r="CS1289" s="3"/>
      <c r="CT1289" s="3"/>
      <c r="CU1289" s="3"/>
      <c r="CV1289" s="3"/>
      <c r="CW1289" s="3"/>
    </row>
    <row r="1290" spans="1:101" ht="21" customHeight="1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9"/>
      <c r="M1290" s="5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4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  <c r="BM1290" s="3"/>
      <c r="BN1290" s="3"/>
      <c r="BO1290" s="3"/>
      <c r="BP1290" s="3"/>
      <c r="BQ1290" s="3"/>
      <c r="BR1290" s="3"/>
      <c r="BS1290" s="3"/>
      <c r="BT1290" s="3"/>
      <c r="BU1290" s="3"/>
      <c r="BV1290" s="3"/>
      <c r="BW1290" s="3"/>
      <c r="BX1290" s="3"/>
      <c r="BY1290" s="3"/>
      <c r="BZ1290" s="3"/>
      <c r="CA1290" s="3"/>
      <c r="CB1290" s="3"/>
      <c r="CC1290" s="3"/>
      <c r="CD1290" s="3"/>
      <c r="CE1290" s="3"/>
      <c r="CF1290" s="3"/>
      <c r="CG1290" s="3"/>
      <c r="CH1290" s="3"/>
      <c r="CI1290" s="3"/>
      <c r="CJ1290" s="3"/>
      <c r="CK1290" s="3"/>
      <c r="CL1290" s="3"/>
      <c r="CM1290" s="3"/>
      <c r="CN1290" s="3"/>
      <c r="CO1290" s="3"/>
      <c r="CP1290" s="3"/>
      <c r="CQ1290" s="3"/>
      <c r="CR1290" s="3"/>
      <c r="CS1290" s="3"/>
      <c r="CT1290" s="3"/>
      <c r="CU1290" s="3"/>
      <c r="CV1290" s="3"/>
      <c r="CW1290" s="3"/>
    </row>
    <row r="1291" spans="1:101" ht="21" customHeight="1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9"/>
      <c r="M1291" s="5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4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S1291" s="3"/>
      <c r="BT1291" s="3"/>
      <c r="BU1291" s="3"/>
      <c r="BV1291" s="3"/>
      <c r="BW1291" s="3"/>
      <c r="BX1291" s="3"/>
      <c r="BY1291" s="3"/>
      <c r="BZ1291" s="3"/>
      <c r="CA1291" s="3"/>
      <c r="CB1291" s="3"/>
      <c r="CC1291" s="3"/>
      <c r="CD1291" s="3"/>
      <c r="CE1291" s="3"/>
      <c r="CF1291" s="3"/>
      <c r="CG1291" s="3"/>
      <c r="CH1291" s="3"/>
      <c r="CI1291" s="3"/>
      <c r="CJ1291" s="3"/>
      <c r="CK1291" s="3"/>
      <c r="CL1291" s="3"/>
      <c r="CM1291" s="3"/>
      <c r="CN1291" s="3"/>
      <c r="CO1291" s="3"/>
      <c r="CP1291" s="3"/>
      <c r="CQ1291" s="3"/>
      <c r="CR1291" s="3"/>
      <c r="CS1291" s="3"/>
      <c r="CT1291" s="3"/>
      <c r="CU1291" s="3"/>
      <c r="CV1291" s="3"/>
      <c r="CW1291" s="3"/>
    </row>
    <row r="1292" spans="1:101" ht="21" customHeight="1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9"/>
      <c r="M1292" s="5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4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S1292" s="3"/>
      <c r="BT1292" s="3"/>
      <c r="BU1292" s="3"/>
      <c r="BV1292" s="3"/>
      <c r="BW1292" s="3"/>
      <c r="BX1292" s="3"/>
      <c r="BY1292" s="3"/>
      <c r="BZ1292" s="3"/>
      <c r="CA1292" s="3"/>
      <c r="CB1292" s="3"/>
      <c r="CC1292" s="3"/>
      <c r="CD1292" s="3"/>
      <c r="CE1292" s="3"/>
      <c r="CF1292" s="3"/>
      <c r="CG1292" s="3"/>
      <c r="CH1292" s="3"/>
      <c r="CI1292" s="3"/>
      <c r="CJ1292" s="3"/>
      <c r="CK1292" s="3"/>
      <c r="CL1292" s="3"/>
      <c r="CM1292" s="3"/>
      <c r="CN1292" s="3"/>
      <c r="CO1292" s="3"/>
      <c r="CP1292" s="3"/>
      <c r="CQ1292" s="3"/>
      <c r="CR1292" s="3"/>
      <c r="CS1292" s="3"/>
      <c r="CT1292" s="3"/>
      <c r="CU1292" s="3"/>
      <c r="CV1292" s="3"/>
      <c r="CW1292" s="3"/>
    </row>
    <row r="1293" spans="1:101" ht="21" customHeight="1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9"/>
      <c r="M1293" s="5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4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  <c r="CA1293" s="3"/>
      <c r="CB1293" s="3"/>
      <c r="CC1293" s="3"/>
      <c r="CD1293" s="3"/>
      <c r="CE1293" s="3"/>
      <c r="CF1293" s="3"/>
      <c r="CG1293" s="3"/>
      <c r="CH1293" s="3"/>
      <c r="CI1293" s="3"/>
      <c r="CJ1293" s="3"/>
      <c r="CK1293" s="3"/>
      <c r="CL1293" s="3"/>
      <c r="CM1293" s="3"/>
      <c r="CN1293" s="3"/>
      <c r="CO1293" s="3"/>
      <c r="CP1293" s="3"/>
      <c r="CQ1293" s="3"/>
      <c r="CR1293" s="3"/>
      <c r="CS1293" s="3"/>
      <c r="CT1293" s="3"/>
      <c r="CU1293" s="3"/>
      <c r="CV1293" s="3"/>
      <c r="CW1293" s="3"/>
    </row>
    <row r="1294" spans="1:101" ht="21" customHeight="1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9"/>
      <c r="M1294" s="5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4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S1294" s="3"/>
      <c r="BT1294" s="3"/>
      <c r="BU1294" s="3"/>
      <c r="BV1294" s="3"/>
      <c r="BW1294" s="3"/>
      <c r="BX1294" s="3"/>
      <c r="BY1294" s="3"/>
      <c r="BZ1294" s="3"/>
      <c r="CA1294" s="3"/>
      <c r="CB1294" s="3"/>
      <c r="CC1294" s="3"/>
      <c r="CD1294" s="3"/>
      <c r="CE1294" s="3"/>
      <c r="CF1294" s="3"/>
      <c r="CG1294" s="3"/>
      <c r="CH1294" s="3"/>
      <c r="CI1294" s="3"/>
      <c r="CJ1294" s="3"/>
      <c r="CK1294" s="3"/>
      <c r="CL1294" s="3"/>
      <c r="CM1294" s="3"/>
      <c r="CN1294" s="3"/>
      <c r="CO1294" s="3"/>
      <c r="CP1294" s="3"/>
      <c r="CQ1294" s="3"/>
      <c r="CR1294" s="3"/>
      <c r="CS1294" s="3"/>
      <c r="CT1294" s="3"/>
      <c r="CU1294" s="3"/>
      <c r="CV1294" s="3"/>
      <c r="CW1294" s="3"/>
    </row>
    <row r="1295" spans="1:101" ht="21" customHeight="1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9"/>
      <c r="M1295" s="5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4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S1295" s="3"/>
      <c r="BT1295" s="3"/>
      <c r="BU1295" s="3"/>
      <c r="BV1295" s="3"/>
      <c r="BW1295" s="3"/>
      <c r="BX1295" s="3"/>
      <c r="BY1295" s="3"/>
      <c r="BZ1295" s="3"/>
      <c r="CA1295" s="3"/>
      <c r="CB1295" s="3"/>
      <c r="CC1295" s="3"/>
      <c r="CD1295" s="3"/>
      <c r="CE1295" s="3"/>
      <c r="CF1295" s="3"/>
      <c r="CG1295" s="3"/>
      <c r="CH1295" s="3"/>
      <c r="CI1295" s="3"/>
      <c r="CJ1295" s="3"/>
      <c r="CK1295" s="3"/>
      <c r="CL1295" s="3"/>
      <c r="CM1295" s="3"/>
      <c r="CN1295" s="3"/>
      <c r="CO1295" s="3"/>
      <c r="CP1295" s="3"/>
      <c r="CQ1295" s="3"/>
      <c r="CR1295" s="3"/>
      <c r="CS1295" s="3"/>
      <c r="CT1295" s="3"/>
      <c r="CU1295" s="3"/>
      <c r="CV1295" s="3"/>
      <c r="CW1295" s="3"/>
    </row>
    <row r="1296" spans="1:101" ht="21" customHeight="1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9"/>
      <c r="M1296" s="5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4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S1296" s="3"/>
      <c r="BT1296" s="3"/>
      <c r="BU1296" s="3"/>
      <c r="BV1296" s="3"/>
      <c r="BW1296" s="3"/>
      <c r="BX1296" s="3"/>
      <c r="BY1296" s="3"/>
      <c r="BZ1296" s="3"/>
      <c r="CA1296" s="3"/>
      <c r="CB1296" s="3"/>
      <c r="CC1296" s="3"/>
      <c r="CD1296" s="3"/>
      <c r="CE1296" s="3"/>
      <c r="CF1296" s="3"/>
      <c r="CG1296" s="3"/>
      <c r="CH1296" s="3"/>
      <c r="CI1296" s="3"/>
      <c r="CJ1296" s="3"/>
      <c r="CK1296" s="3"/>
      <c r="CL1296" s="3"/>
      <c r="CM1296" s="3"/>
      <c r="CN1296" s="3"/>
      <c r="CO1296" s="3"/>
      <c r="CP1296" s="3"/>
      <c r="CQ1296" s="3"/>
      <c r="CR1296" s="3"/>
      <c r="CS1296" s="3"/>
      <c r="CT1296" s="3"/>
      <c r="CU1296" s="3"/>
      <c r="CV1296" s="3"/>
      <c r="CW1296" s="3"/>
    </row>
    <row r="1297" spans="1:101" ht="21" customHeight="1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9"/>
      <c r="M1297" s="5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4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  <c r="CA1297" s="3"/>
      <c r="CB1297" s="3"/>
      <c r="CC1297" s="3"/>
      <c r="CD1297" s="3"/>
      <c r="CE1297" s="3"/>
      <c r="CF1297" s="3"/>
      <c r="CG1297" s="3"/>
      <c r="CH1297" s="3"/>
      <c r="CI1297" s="3"/>
      <c r="CJ1297" s="3"/>
      <c r="CK1297" s="3"/>
      <c r="CL1297" s="3"/>
      <c r="CM1297" s="3"/>
      <c r="CN1297" s="3"/>
      <c r="CO1297" s="3"/>
      <c r="CP1297" s="3"/>
      <c r="CQ1297" s="3"/>
      <c r="CR1297" s="3"/>
      <c r="CS1297" s="3"/>
      <c r="CT1297" s="3"/>
      <c r="CU1297" s="3"/>
      <c r="CV1297" s="3"/>
      <c r="CW1297" s="3"/>
    </row>
    <row r="1298" spans="1:101" ht="21" customHeight="1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9"/>
      <c r="M1298" s="5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4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  <c r="BM1298" s="3"/>
      <c r="BN1298" s="3"/>
      <c r="BO1298" s="3"/>
      <c r="BP1298" s="3"/>
      <c r="BQ1298" s="3"/>
      <c r="BR1298" s="3"/>
      <c r="BS1298" s="3"/>
      <c r="BT1298" s="3"/>
      <c r="BU1298" s="3"/>
      <c r="BV1298" s="3"/>
      <c r="BW1298" s="3"/>
      <c r="BX1298" s="3"/>
      <c r="BY1298" s="3"/>
      <c r="BZ1298" s="3"/>
      <c r="CA1298" s="3"/>
      <c r="CB1298" s="3"/>
      <c r="CC1298" s="3"/>
      <c r="CD1298" s="3"/>
      <c r="CE1298" s="3"/>
      <c r="CF1298" s="3"/>
      <c r="CG1298" s="3"/>
      <c r="CH1298" s="3"/>
      <c r="CI1298" s="3"/>
      <c r="CJ1298" s="3"/>
      <c r="CK1298" s="3"/>
      <c r="CL1298" s="3"/>
      <c r="CM1298" s="3"/>
      <c r="CN1298" s="3"/>
      <c r="CO1298" s="3"/>
      <c r="CP1298" s="3"/>
      <c r="CQ1298" s="3"/>
      <c r="CR1298" s="3"/>
      <c r="CS1298" s="3"/>
      <c r="CT1298" s="3"/>
      <c r="CU1298" s="3"/>
      <c r="CV1298" s="3"/>
      <c r="CW1298" s="3"/>
    </row>
    <row r="1299" spans="1:101" ht="21" customHeight="1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9"/>
      <c r="M1299" s="5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4"/>
      <c r="AP1299" s="4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S1299" s="3"/>
      <c r="BT1299" s="3"/>
      <c r="BU1299" s="3"/>
      <c r="BV1299" s="3"/>
      <c r="BW1299" s="3"/>
      <c r="BX1299" s="3"/>
      <c r="BY1299" s="3"/>
      <c r="BZ1299" s="3"/>
      <c r="CA1299" s="3"/>
      <c r="CB1299" s="3"/>
      <c r="CC1299" s="3"/>
      <c r="CD1299" s="3"/>
      <c r="CE1299" s="3"/>
      <c r="CF1299" s="3"/>
      <c r="CG1299" s="3"/>
      <c r="CH1299" s="3"/>
      <c r="CI1299" s="3"/>
      <c r="CJ1299" s="3"/>
      <c r="CK1299" s="3"/>
      <c r="CL1299" s="3"/>
      <c r="CM1299" s="3"/>
      <c r="CN1299" s="3"/>
      <c r="CO1299" s="3"/>
      <c r="CP1299" s="3"/>
      <c r="CQ1299" s="3"/>
      <c r="CR1299" s="3"/>
      <c r="CS1299" s="3"/>
      <c r="CT1299" s="3"/>
      <c r="CU1299" s="3"/>
      <c r="CV1299" s="3"/>
      <c r="CW1299" s="3"/>
    </row>
    <row r="1300" spans="1:101" ht="21" customHeight="1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9"/>
      <c r="M1300" s="5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4"/>
      <c r="AP1300" s="4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  <c r="BM1300" s="3"/>
      <c r="BN1300" s="3"/>
      <c r="BO1300" s="3"/>
      <c r="BP1300" s="3"/>
      <c r="BQ1300" s="3"/>
      <c r="BR1300" s="3"/>
      <c r="BS1300" s="3"/>
      <c r="BT1300" s="3"/>
      <c r="BU1300" s="3"/>
      <c r="BV1300" s="3"/>
      <c r="BW1300" s="3"/>
      <c r="BX1300" s="3"/>
      <c r="BY1300" s="3"/>
      <c r="BZ1300" s="3"/>
      <c r="CA1300" s="3"/>
      <c r="CB1300" s="3"/>
      <c r="CC1300" s="3"/>
      <c r="CD1300" s="3"/>
      <c r="CE1300" s="3"/>
      <c r="CF1300" s="3"/>
      <c r="CG1300" s="3"/>
      <c r="CH1300" s="3"/>
      <c r="CI1300" s="3"/>
      <c r="CJ1300" s="3"/>
      <c r="CK1300" s="3"/>
      <c r="CL1300" s="3"/>
      <c r="CM1300" s="3"/>
      <c r="CN1300" s="3"/>
      <c r="CO1300" s="3"/>
      <c r="CP1300" s="3"/>
      <c r="CQ1300" s="3"/>
      <c r="CR1300" s="3"/>
      <c r="CS1300" s="3"/>
      <c r="CT1300" s="3"/>
      <c r="CU1300" s="3"/>
      <c r="CV1300" s="3"/>
      <c r="CW1300" s="3"/>
    </row>
    <row r="1301" spans="1:101" ht="21" customHeight="1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9"/>
      <c r="M1301" s="5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4"/>
      <c r="AP1301" s="4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  <c r="CA1301" s="3"/>
      <c r="CB1301" s="3"/>
      <c r="CC1301" s="3"/>
      <c r="CD1301" s="3"/>
      <c r="CE1301" s="3"/>
      <c r="CF1301" s="3"/>
      <c r="CG1301" s="3"/>
      <c r="CH1301" s="3"/>
      <c r="CI1301" s="3"/>
      <c r="CJ1301" s="3"/>
      <c r="CK1301" s="3"/>
      <c r="CL1301" s="3"/>
      <c r="CM1301" s="3"/>
      <c r="CN1301" s="3"/>
      <c r="CO1301" s="3"/>
      <c r="CP1301" s="3"/>
      <c r="CQ1301" s="3"/>
      <c r="CR1301" s="3"/>
      <c r="CS1301" s="3"/>
      <c r="CT1301" s="3"/>
      <c r="CU1301" s="3"/>
      <c r="CV1301" s="3"/>
      <c r="CW1301" s="3"/>
    </row>
    <row r="1302" spans="1:101" ht="21" customHeight="1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9"/>
      <c r="M1302" s="5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4"/>
      <c r="AP1302" s="4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  <c r="BM1302" s="3"/>
      <c r="BN1302" s="3"/>
      <c r="BO1302" s="3"/>
      <c r="BP1302" s="3"/>
      <c r="BQ1302" s="3"/>
      <c r="BR1302" s="3"/>
      <c r="BS1302" s="3"/>
      <c r="BT1302" s="3"/>
      <c r="BU1302" s="3"/>
      <c r="BV1302" s="3"/>
      <c r="BW1302" s="3"/>
      <c r="BX1302" s="3"/>
      <c r="BY1302" s="3"/>
      <c r="BZ1302" s="3"/>
      <c r="CA1302" s="3"/>
      <c r="CB1302" s="3"/>
      <c r="CC1302" s="3"/>
      <c r="CD1302" s="3"/>
      <c r="CE1302" s="3"/>
      <c r="CF1302" s="3"/>
      <c r="CG1302" s="3"/>
      <c r="CH1302" s="3"/>
      <c r="CI1302" s="3"/>
      <c r="CJ1302" s="3"/>
      <c r="CK1302" s="3"/>
      <c r="CL1302" s="3"/>
      <c r="CM1302" s="3"/>
      <c r="CN1302" s="3"/>
      <c r="CO1302" s="3"/>
      <c r="CP1302" s="3"/>
      <c r="CQ1302" s="3"/>
      <c r="CR1302" s="3"/>
      <c r="CS1302" s="3"/>
      <c r="CT1302" s="3"/>
      <c r="CU1302" s="3"/>
      <c r="CV1302" s="3"/>
      <c r="CW1302" s="3"/>
    </row>
    <row r="1303" spans="1:101" ht="21" customHeight="1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9"/>
      <c r="M1303" s="5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4"/>
      <c r="AP1303" s="4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S1303" s="3"/>
      <c r="BT1303" s="3"/>
      <c r="BU1303" s="3"/>
      <c r="BV1303" s="3"/>
      <c r="BW1303" s="3"/>
      <c r="BX1303" s="3"/>
      <c r="BY1303" s="3"/>
      <c r="BZ1303" s="3"/>
      <c r="CA1303" s="3"/>
      <c r="CB1303" s="3"/>
      <c r="CC1303" s="3"/>
      <c r="CD1303" s="3"/>
      <c r="CE1303" s="3"/>
      <c r="CF1303" s="3"/>
      <c r="CG1303" s="3"/>
      <c r="CH1303" s="3"/>
      <c r="CI1303" s="3"/>
      <c r="CJ1303" s="3"/>
      <c r="CK1303" s="3"/>
      <c r="CL1303" s="3"/>
      <c r="CM1303" s="3"/>
      <c r="CN1303" s="3"/>
      <c r="CO1303" s="3"/>
      <c r="CP1303" s="3"/>
      <c r="CQ1303" s="3"/>
      <c r="CR1303" s="3"/>
      <c r="CS1303" s="3"/>
      <c r="CT1303" s="3"/>
      <c r="CU1303" s="3"/>
      <c r="CV1303" s="3"/>
      <c r="CW1303" s="3"/>
    </row>
    <row r="1304" spans="1:101" ht="21" customHeight="1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9"/>
      <c r="M1304" s="5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4"/>
      <c r="AP1304" s="4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  <c r="BM1304" s="3"/>
      <c r="BN1304" s="3"/>
      <c r="BO1304" s="3"/>
      <c r="BP1304" s="3"/>
      <c r="BQ1304" s="3"/>
      <c r="BR1304" s="3"/>
      <c r="BS1304" s="3"/>
      <c r="BT1304" s="3"/>
      <c r="BU1304" s="3"/>
      <c r="BV1304" s="3"/>
      <c r="BW1304" s="3"/>
      <c r="BX1304" s="3"/>
      <c r="BY1304" s="3"/>
      <c r="BZ1304" s="3"/>
      <c r="CA1304" s="3"/>
      <c r="CB1304" s="3"/>
      <c r="CC1304" s="3"/>
      <c r="CD1304" s="3"/>
      <c r="CE1304" s="3"/>
      <c r="CF1304" s="3"/>
      <c r="CG1304" s="3"/>
      <c r="CH1304" s="3"/>
      <c r="CI1304" s="3"/>
      <c r="CJ1304" s="3"/>
      <c r="CK1304" s="3"/>
      <c r="CL1304" s="3"/>
      <c r="CM1304" s="3"/>
      <c r="CN1304" s="3"/>
      <c r="CO1304" s="3"/>
      <c r="CP1304" s="3"/>
      <c r="CQ1304" s="3"/>
      <c r="CR1304" s="3"/>
      <c r="CS1304" s="3"/>
      <c r="CT1304" s="3"/>
      <c r="CU1304" s="3"/>
      <c r="CV1304" s="3"/>
      <c r="CW1304" s="3"/>
    </row>
    <row r="1305" spans="1:101" ht="21" customHeight="1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9"/>
      <c r="M1305" s="5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4"/>
      <c r="AP1305" s="4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  <c r="CA1305" s="3"/>
      <c r="CB1305" s="3"/>
      <c r="CC1305" s="3"/>
      <c r="CD1305" s="3"/>
      <c r="CE1305" s="3"/>
      <c r="CF1305" s="3"/>
      <c r="CG1305" s="3"/>
      <c r="CH1305" s="3"/>
      <c r="CI1305" s="3"/>
      <c r="CJ1305" s="3"/>
      <c r="CK1305" s="3"/>
      <c r="CL1305" s="3"/>
      <c r="CM1305" s="3"/>
      <c r="CN1305" s="3"/>
      <c r="CO1305" s="3"/>
      <c r="CP1305" s="3"/>
      <c r="CQ1305" s="3"/>
      <c r="CR1305" s="3"/>
      <c r="CS1305" s="3"/>
      <c r="CT1305" s="3"/>
      <c r="CU1305" s="3"/>
      <c r="CV1305" s="3"/>
      <c r="CW1305" s="3"/>
    </row>
    <row r="1306" spans="1:101" ht="21" customHeight="1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9"/>
      <c r="M1306" s="5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4"/>
      <c r="AP1306" s="4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S1306" s="3"/>
      <c r="BT1306" s="3"/>
      <c r="BU1306" s="3"/>
      <c r="BV1306" s="3"/>
      <c r="BW1306" s="3"/>
      <c r="BX1306" s="3"/>
      <c r="BY1306" s="3"/>
      <c r="BZ1306" s="3"/>
      <c r="CA1306" s="3"/>
      <c r="CB1306" s="3"/>
      <c r="CC1306" s="3"/>
      <c r="CD1306" s="3"/>
      <c r="CE1306" s="3"/>
      <c r="CF1306" s="3"/>
      <c r="CG1306" s="3"/>
      <c r="CH1306" s="3"/>
      <c r="CI1306" s="3"/>
      <c r="CJ1306" s="3"/>
      <c r="CK1306" s="3"/>
      <c r="CL1306" s="3"/>
      <c r="CM1306" s="3"/>
      <c r="CN1306" s="3"/>
      <c r="CO1306" s="3"/>
      <c r="CP1306" s="3"/>
      <c r="CQ1306" s="3"/>
      <c r="CR1306" s="3"/>
      <c r="CS1306" s="3"/>
      <c r="CT1306" s="3"/>
      <c r="CU1306" s="3"/>
      <c r="CV1306" s="3"/>
      <c r="CW1306" s="3"/>
    </row>
    <row r="1307" spans="1:101" ht="21" customHeight="1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9"/>
      <c r="M1307" s="5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4"/>
      <c r="AP1307" s="4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S1307" s="3"/>
      <c r="BT1307" s="3"/>
      <c r="BU1307" s="3"/>
      <c r="BV1307" s="3"/>
      <c r="BW1307" s="3"/>
      <c r="BX1307" s="3"/>
      <c r="BY1307" s="3"/>
      <c r="BZ1307" s="3"/>
      <c r="CA1307" s="3"/>
      <c r="CB1307" s="3"/>
      <c r="CC1307" s="3"/>
      <c r="CD1307" s="3"/>
      <c r="CE1307" s="3"/>
      <c r="CF1307" s="3"/>
      <c r="CG1307" s="3"/>
      <c r="CH1307" s="3"/>
      <c r="CI1307" s="3"/>
      <c r="CJ1307" s="3"/>
      <c r="CK1307" s="3"/>
      <c r="CL1307" s="3"/>
      <c r="CM1307" s="3"/>
      <c r="CN1307" s="3"/>
      <c r="CO1307" s="3"/>
      <c r="CP1307" s="3"/>
      <c r="CQ1307" s="3"/>
      <c r="CR1307" s="3"/>
      <c r="CS1307" s="3"/>
      <c r="CT1307" s="3"/>
      <c r="CU1307" s="3"/>
      <c r="CV1307" s="3"/>
      <c r="CW1307" s="3"/>
    </row>
    <row r="1308" spans="1:101" ht="21" customHeight="1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9"/>
      <c r="M1308" s="5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4"/>
      <c r="AP1308" s="4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  <c r="BM1308" s="3"/>
      <c r="BN1308" s="3"/>
      <c r="BO1308" s="3"/>
      <c r="BP1308" s="3"/>
      <c r="BQ1308" s="3"/>
      <c r="BR1308" s="3"/>
      <c r="BS1308" s="3"/>
      <c r="BT1308" s="3"/>
      <c r="BU1308" s="3"/>
      <c r="BV1308" s="3"/>
      <c r="BW1308" s="3"/>
      <c r="BX1308" s="3"/>
      <c r="BY1308" s="3"/>
      <c r="BZ1308" s="3"/>
      <c r="CA1308" s="3"/>
      <c r="CB1308" s="3"/>
      <c r="CC1308" s="3"/>
      <c r="CD1308" s="3"/>
      <c r="CE1308" s="3"/>
      <c r="CF1308" s="3"/>
      <c r="CG1308" s="3"/>
      <c r="CH1308" s="3"/>
      <c r="CI1308" s="3"/>
      <c r="CJ1308" s="3"/>
      <c r="CK1308" s="3"/>
      <c r="CL1308" s="3"/>
      <c r="CM1308" s="3"/>
      <c r="CN1308" s="3"/>
      <c r="CO1308" s="3"/>
      <c r="CP1308" s="3"/>
      <c r="CQ1308" s="3"/>
      <c r="CR1308" s="3"/>
      <c r="CS1308" s="3"/>
      <c r="CT1308" s="3"/>
      <c r="CU1308" s="3"/>
      <c r="CV1308" s="3"/>
      <c r="CW1308" s="3"/>
    </row>
    <row r="1309" spans="1:101" ht="21" customHeight="1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9"/>
      <c r="M1309" s="5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4"/>
      <c r="AP1309" s="4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  <c r="BM1309" s="3"/>
      <c r="BN1309" s="3"/>
      <c r="BO1309" s="3"/>
      <c r="BP1309" s="3"/>
      <c r="BQ1309" s="3"/>
      <c r="BR1309" s="3"/>
      <c r="BS1309" s="3"/>
      <c r="BT1309" s="3"/>
      <c r="BU1309" s="3"/>
      <c r="BV1309" s="3"/>
      <c r="BW1309" s="3"/>
      <c r="BX1309" s="3"/>
      <c r="BY1309" s="3"/>
      <c r="BZ1309" s="3"/>
      <c r="CA1309" s="3"/>
      <c r="CB1309" s="3"/>
      <c r="CC1309" s="3"/>
      <c r="CD1309" s="3"/>
      <c r="CE1309" s="3"/>
      <c r="CF1309" s="3"/>
      <c r="CG1309" s="3"/>
      <c r="CH1309" s="3"/>
      <c r="CI1309" s="3"/>
      <c r="CJ1309" s="3"/>
      <c r="CK1309" s="3"/>
      <c r="CL1309" s="3"/>
      <c r="CM1309" s="3"/>
      <c r="CN1309" s="3"/>
      <c r="CO1309" s="3"/>
      <c r="CP1309" s="3"/>
      <c r="CQ1309" s="3"/>
      <c r="CR1309" s="3"/>
      <c r="CS1309" s="3"/>
      <c r="CT1309" s="3"/>
      <c r="CU1309" s="3"/>
      <c r="CV1309" s="3"/>
      <c r="CW1309" s="3"/>
    </row>
    <row r="1310" spans="1:101" ht="21" customHeight="1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9"/>
      <c r="M1310" s="5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4"/>
      <c r="AP1310" s="4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  <c r="BM1310" s="3"/>
      <c r="BN1310" s="3"/>
      <c r="BO1310" s="3"/>
      <c r="BP1310" s="3"/>
      <c r="BQ1310" s="3"/>
      <c r="BR1310" s="3"/>
      <c r="BS1310" s="3"/>
      <c r="BT1310" s="3"/>
      <c r="BU1310" s="3"/>
      <c r="BV1310" s="3"/>
      <c r="BW1310" s="3"/>
      <c r="BX1310" s="3"/>
      <c r="BY1310" s="3"/>
      <c r="BZ1310" s="3"/>
      <c r="CA1310" s="3"/>
      <c r="CB1310" s="3"/>
      <c r="CC1310" s="3"/>
      <c r="CD1310" s="3"/>
      <c r="CE1310" s="3"/>
      <c r="CF1310" s="3"/>
      <c r="CG1310" s="3"/>
      <c r="CH1310" s="3"/>
      <c r="CI1310" s="3"/>
      <c r="CJ1310" s="3"/>
      <c r="CK1310" s="3"/>
      <c r="CL1310" s="3"/>
      <c r="CM1310" s="3"/>
      <c r="CN1310" s="3"/>
      <c r="CO1310" s="3"/>
      <c r="CP1310" s="3"/>
      <c r="CQ1310" s="3"/>
      <c r="CR1310" s="3"/>
      <c r="CS1310" s="3"/>
      <c r="CT1310" s="3"/>
      <c r="CU1310" s="3"/>
      <c r="CV1310" s="3"/>
      <c r="CW1310" s="3"/>
    </row>
    <row r="1311" spans="1:101" ht="21" customHeight="1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9"/>
      <c r="M1311" s="5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4"/>
      <c r="AP1311" s="4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  <c r="BM1311" s="3"/>
      <c r="BN1311" s="3"/>
      <c r="BO1311" s="3"/>
      <c r="BP1311" s="3"/>
      <c r="BQ1311" s="3"/>
      <c r="BR1311" s="3"/>
      <c r="BS1311" s="3"/>
      <c r="BT1311" s="3"/>
      <c r="BU1311" s="3"/>
      <c r="BV1311" s="3"/>
      <c r="BW1311" s="3"/>
      <c r="BX1311" s="3"/>
      <c r="BY1311" s="3"/>
      <c r="BZ1311" s="3"/>
      <c r="CA1311" s="3"/>
      <c r="CB1311" s="3"/>
      <c r="CC1311" s="3"/>
      <c r="CD1311" s="3"/>
      <c r="CE1311" s="3"/>
      <c r="CF1311" s="3"/>
      <c r="CG1311" s="3"/>
      <c r="CH1311" s="3"/>
      <c r="CI1311" s="3"/>
      <c r="CJ1311" s="3"/>
      <c r="CK1311" s="3"/>
      <c r="CL1311" s="3"/>
      <c r="CM1311" s="3"/>
      <c r="CN1311" s="3"/>
      <c r="CO1311" s="3"/>
      <c r="CP1311" s="3"/>
      <c r="CQ1311" s="3"/>
      <c r="CR1311" s="3"/>
      <c r="CS1311" s="3"/>
      <c r="CT1311" s="3"/>
      <c r="CU1311" s="3"/>
      <c r="CV1311" s="3"/>
      <c r="CW1311" s="3"/>
    </row>
    <row r="1312" spans="1:101" ht="21" customHeight="1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9"/>
      <c r="M1312" s="5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4"/>
      <c r="AP1312" s="4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  <c r="BM1312" s="3"/>
      <c r="BN1312" s="3"/>
      <c r="BO1312" s="3"/>
      <c r="BP1312" s="3"/>
      <c r="BQ1312" s="3"/>
      <c r="BR1312" s="3"/>
      <c r="BS1312" s="3"/>
      <c r="BT1312" s="3"/>
      <c r="BU1312" s="3"/>
      <c r="BV1312" s="3"/>
      <c r="BW1312" s="3"/>
      <c r="BX1312" s="3"/>
      <c r="BY1312" s="3"/>
      <c r="BZ1312" s="3"/>
      <c r="CA1312" s="3"/>
      <c r="CB1312" s="3"/>
      <c r="CC1312" s="3"/>
      <c r="CD1312" s="3"/>
      <c r="CE1312" s="3"/>
      <c r="CF1312" s="3"/>
      <c r="CG1312" s="3"/>
      <c r="CH1312" s="3"/>
      <c r="CI1312" s="3"/>
      <c r="CJ1312" s="3"/>
      <c r="CK1312" s="3"/>
      <c r="CL1312" s="3"/>
      <c r="CM1312" s="3"/>
      <c r="CN1312" s="3"/>
      <c r="CO1312" s="3"/>
      <c r="CP1312" s="3"/>
      <c r="CQ1312" s="3"/>
      <c r="CR1312" s="3"/>
      <c r="CS1312" s="3"/>
      <c r="CT1312" s="3"/>
      <c r="CU1312" s="3"/>
      <c r="CV1312" s="3"/>
      <c r="CW1312" s="3"/>
    </row>
    <row r="1313" spans="1:101" ht="21" customHeight="1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9"/>
      <c r="M1313" s="5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4"/>
      <c r="AP1313" s="4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  <c r="BM1313" s="3"/>
      <c r="BN1313" s="3"/>
      <c r="BO1313" s="3"/>
      <c r="BP1313" s="3"/>
      <c r="BQ1313" s="3"/>
      <c r="BR1313" s="3"/>
      <c r="BS1313" s="3"/>
      <c r="BT1313" s="3"/>
      <c r="BU1313" s="3"/>
      <c r="BV1313" s="3"/>
      <c r="BW1313" s="3"/>
      <c r="BX1313" s="3"/>
      <c r="BY1313" s="3"/>
      <c r="BZ1313" s="3"/>
      <c r="CA1313" s="3"/>
      <c r="CB1313" s="3"/>
      <c r="CC1313" s="3"/>
      <c r="CD1313" s="3"/>
      <c r="CE1313" s="3"/>
      <c r="CF1313" s="3"/>
      <c r="CG1313" s="3"/>
      <c r="CH1313" s="3"/>
      <c r="CI1313" s="3"/>
      <c r="CJ1313" s="3"/>
      <c r="CK1313" s="3"/>
      <c r="CL1313" s="3"/>
      <c r="CM1313" s="3"/>
      <c r="CN1313" s="3"/>
      <c r="CO1313" s="3"/>
      <c r="CP1313" s="3"/>
      <c r="CQ1313" s="3"/>
      <c r="CR1313" s="3"/>
      <c r="CS1313" s="3"/>
      <c r="CT1313" s="3"/>
      <c r="CU1313" s="3"/>
      <c r="CV1313" s="3"/>
      <c r="CW1313" s="3"/>
    </row>
    <row r="1314" spans="1:101" ht="21" customHeight="1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9"/>
      <c r="M1314" s="5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4"/>
      <c r="AP1314" s="4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  <c r="BM1314" s="3"/>
      <c r="BN1314" s="3"/>
      <c r="BO1314" s="3"/>
      <c r="BP1314" s="3"/>
      <c r="BQ1314" s="3"/>
      <c r="BR1314" s="3"/>
      <c r="BS1314" s="3"/>
      <c r="BT1314" s="3"/>
      <c r="BU1314" s="3"/>
      <c r="BV1314" s="3"/>
      <c r="BW1314" s="3"/>
      <c r="BX1314" s="3"/>
      <c r="BY1314" s="3"/>
      <c r="BZ1314" s="3"/>
      <c r="CA1314" s="3"/>
      <c r="CB1314" s="3"/>
      <c r="CC1314" s="3"/>
      <c r="CD1314" s="3"/>
      <c r="CE1314" s="3"/>
      <c r="CF1314" s="3"/>
      <c r="CG1314" s="3"/>
      <c r="CH1314" s="3"/>
      <c r="CI1314" s="3"/>
      <c r="CJ1314" s="3"/>
      <c r="CK1314" s="3"/>
      <c r="CL1314" s="3"/>
      <c r="CM1314" s="3"/>
      <c r="CN1314" s="3"/>
      <c r="CO1314" s="3"/>
      <c r="CP1314" s="3"/>
      <c r="CQ1314" s="3"/>
      <c r="CR1314" s="3"/>
      <c r="CS1314" s="3"/>
      <c r="CT1314" s="3"/>
      <c r="CU1314" s="3"/>
      <c r="CV1314" s="3"/>
      <c r="CW1314" s="3"/>
    </row>
    <row r="1315" spans="1:101" ht="21" customHeight="1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9"/>
      <c r="M1315" s="5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4"/>
      <c r="AP1315" s="4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  <c r="BM1315" s="3"/>
      <c r="BN1315" s="3"/>
      <c r="BO1315" s="3"/>
      <c r="BP1315" s="3"/>
      <c r="BQ1315" s="3"/>
      <c r="BR1315" s="3"/>
      <c r="BS1315" s="3"/>
      <c r="BT1315" s="3"/>
      <c r="BU1315" s="3"/>
      <c r="BV1315" s="3"/>
      <c r="BW1315" s="3"/>
      <c r="BX1315" s="3"/>
      <c r="BY1315" s="3"/>
      <c r="BZ1315" s="3"/>
      <c r="CA1315" s="3"/>
      <c r="CB1315" s="3"/>
      <c r="CC1315" s="3"/>
      <c r="CD1315" s="3"/>
      <c r="CE1315" s="3"/>
      <c r="CF1315" s="3"/>
      <c r="CG1315" s="3"/>
      <c r="CH1315" s="3"/>
      <c r="CI1315" s="3"/>
      <c r="CJ1315" s="3"/>
      <c r="CK1315" s="3"/>
      <c r="CL1315" s="3"/>
      <c r="CM1315" s="3"/>
      <c r="CN1315" s="3"/>
      <c r="CO1315" s="3"/>
      <c r="CP1315" s="3"/>
      <c r="CQ1315" s="3"/>
      <c r="CR1315" s="3"/>
      <c r="CS1315" s="3"/>
      <c r="CT1315" s="3"/>
      <c r="CU1315" s="3"/>
      <c r="CV1315" s="3"/>
      <c r="CW1315" s="3"/>
    </row>
    <row r="1316" spans="1:101" ht="21" customHeight="1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9"/>
      <c r="M1316" s="5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4"/>
      <c r="AP1316" s="4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  <c r="BM1316" s="3"/>
      <c r="BN1316" s="3"/>
      <c r="BO1316" s="3"/>
      <c r="BP1316" s="3"/>
      <c r="BQ1316" s="3"/>
      <c r="BR1316" s="3"/>
      <c r="BS1316" s="3"/>
      <c r="BT1316" s="3"/>
      <c r="BU1316" s="3"/>
      <c r="BV1316" s="3"/>
      <c r="BW1316" s="3"/>
      <c r="BX1316" s="3"/>
      <c r="BY1316" s="3"/>
      <c r="BZ1316" s="3"/>
      <c r="CA1316" s="3"/>
      <c r="CB1316" s="3"/>
      <c r="CC1316" s="3"/>
      <c r="CD1316" s="3"/>
      <c r="CE1316" s="3"/>
      <c r="CF1316" s="3"/>
      <c r="CG1316" s="3"/>
      <c r="CH1316" s="3"/>
      <c r="CI1316" s="3"/>
      <c r="CJ1316" s="3"/>
      <c r="CK1316" s="3"/>
      <c r="CL1316" s="3"/>
      <c r="CM1316" s="3"/>
      <c r="CN1316" s="3"/>
      <c r="CO1316" s="3"/>
      <c r="CP1316" s="3"/>
      <c r="CQ1316" s="3"/>
      <c r="CR1316" s="3"/>
      <c r="CS1316" s="3"/>
      <c r="CT1316" s="3"/>
      <c r="CU1316" s="3"/>
      <c r="CV1316" s="3"/>
      <c r="CW1316" s="3"/>
    </row>
    <row r="1317" spans="1:101" ht="21" customHeight="1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9"/>
      <c r="M1317" s="5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4"/>
      <c r="AP1317" s="4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  <c r="BM1317" s="3"/>
      <c r="BN1317" s="3"/>
      <c r="BO1317" s="3"/>
      <c r="BP1317" s="3"/>
      <c r="BQ1317" s="3"/>
      <c r="BR1317" s="3"/>
      <c r="BS1317" s="3"/>
      <c r="BT1317" s="3"/>
      <c r="BU1317" s="3"/>
      <c r="BV1317" s="3"/>
      <c r="BW1317" s="3"/>
      <c r="BX1317" s="3"/>
      <c r="BY1317" s="3"/>
      <c r="BZ1317" s="3"/>
      <c r="CA1317" s="3"/>
      <c r="CB1317" s="3"/>
      <c r="CC1317" s="3"/>
      <c r="CD1317" s="3"/>
      <c r="CE1317" s="3"/>
      <c r="CF1317" s="3"/>
      <c r="CG1317" s="3"/>
      <c r="CH1317" s="3"/>
      <c r="CI1317" s="3"/>
      <c r="CJ1317" s="3"/>
      <c r="CK1317" s="3"/>
      <c r="CL1317" s="3"/>
      <c r="CM1317" s="3"/>
      <c r="CN1317" s="3"/>
      <c r="CO1317" s="3"/>
      <c r="CP1317" s="3"/>
      <c r="CQ1317" s="3"/>
      <c r="CR1317" s="3"/>
      <c r="CS1317" s="3"/>
      <c r="CT1317" s="3"/>
      <c r="CU1317" s="3"/>
      <c r="CV1317" s="3"/>
      <c r="CW1317" s="3"/>
    </row>
    <row r="1318" spans="1:101" ht="21" customHeight="1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9"/>
      <c r="M1318" s="5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4"/>
      <c r="AP1318" s="4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  <c r="BM1318" s="3"/>
      <c r="BN1318" s="3"/>
      <c r="BO1318" s="3"/>
      <c r="BP1318" s="3"/>
      <c r="BQ1318" s="3"/>
      <c r="BR1318" s="3"/>
      <c r="BS1318" s="3"/>
      <c r="BT1318" s="3"/>
      <c r="BU1318" s="3"/>
      <c r="BV1318" s="3"/>
      <c r="BW1318" s="3"/>
      <c r="BX1318" s="3"/>
      <c r="BY1318" s="3"/>
      <c r="BZ1318" s="3"/>
      <c r="CA1318" s="3"/>
      <c r="CB1318" s="3"/>
      <c r="CC1318" s="3"/>
      <c r="CD1318" s="3"/>
      <c r="CE1318" s="3"/>
      <c r="CF1318" s="3"/>
      <c r="CG1318" s="3"/>
      <c r="CH1318" s="3"/>
      <c r="CI1318" s="3"/>
      <c r="CJ1318" s="3"/>
      <c r="CK1318" s="3"/>
      <c r="CL1318" s="3"/>
      <c r="CM1318" s="3"/>
      <c r="CN1318" s="3"/>
      <c r="CO1318" s="3"/>
      <c r="CP1318" s="3"/>
      <c r="CQ1318" s="3"/>
      <c r="CR1318" s="3"/>
      <c r="CS1318" s="3"/>
      <c r="CT1318" s="3"/>
      <c r="CU1318" s="3"/>
      <c r="CV1318" s="3"/>
      <c r="CW1318" s="3"/>
    </row>
    <row r="1319" spans="1:101" ht="21" customHeight="1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9"/>
      <c r="M1319" s="5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4"/>
      <c r="AP1319" s="4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  <c r="BM1319" s="3"/>
      <c r="BN1319" s="3"/>
      <c r="BO1319" s="3"/>
      <c r="BP1319" s="3"/>
      <c r="BQ1319" s="3"/>
      <c r="BR1319" s="3"/>
      <c r="BS1319" s="3"/>
      <c r="BT1319" s="3"/>
      <c r="BU1319" s="3"/>
      <c r="BV1319" s="3"/>
      <c r="BW1319" s="3"/>
      <c r="BX1319" s="3"/>
      <c r="BY1319" s="3"/>
      <c r="BZ1319" s="3"/>
      <c r="CA1319" s="3"/>
      <c r="CB1319" s="3"/>
      <c r="CC1319" s="3"/>
      <c r="CD1319" s="3"/>
      <c r="CE1319" s="3"/>
      <c r="CF1319" s="3"/>
      <c r="CG1319" s="3"/>
      <c r="CH1319" s="3"/>
      <c r="CI1319" s="3"/>
      <c r="CJ1319" s="3"/>
      <c r="CK1319" s="3"/>
      <c r="CL1319" s="3"/>
      <c r="CM1319" s="3"/>
      <c r="CN1319" s="3"/>
      <c r="CO1319" s="3"/>
      <c r="CP1319" s="3"/>
      <c r="CQ1319" s="3"/>
      <c r="CR1319" s="3"/>
      <c r="CS1319" s="3"/>
      <c r="CT1319" s="3"/>
      <c r="CU1319" s="3"/>
      <c r="CV1319" s="3"/>
      <c r="CW1319" s="3"/>
    </row>
    <row r="1320" spans="1:101" ht="21" customHeight="1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9"/>
      <c r="M1320" s="5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4"/>
      <c r="AP1320" s="4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  <c r="BM1320" s="3"/>
      <c r="BN1320" s="3"/>
      <c r="BO1320" s="3"/>
      <c r="BP1320" s="3"/>
      <c r="BQ1320" s="3"/>
      <c r="BR1320" s="3"/>
      <c r="BS1320" s="3"/>
      <c r="BT1320" s="3"/>
      <c r="BU1320" s="3"/>
      <c r="BV1320" s="3"/>
      <c r="BW1320" s="3"/>
      <c r="BX1320" s="3"/>
      <c r="BY1320" s="3"/>
      <c r="BZ1320" s="3"/>
      <c r="CA1320" s="3"/>
      <c r="CB1320" s="3"/>
      <c r="CC1320" s="3"/>
      <c r="CD1320" s="3"/>
      <c r="CE1320" s="3"/>
      <c r="CF1320" s="3"/>
      <c r="CG1320" s="3"/>
      <c r="CH1320" s="3"/>
      <c r="CI1320" s="3"/>
      <c r="CJ1320" s="3"/>
      <c r="CK1320" s="3"/>
      <c r="CL1320" s="3"/>
      <c r="CM1320" s="3"/>
      <c r="CN1320" s="3"/>
      <c r="CO1320" s="3"/>
      <c r="CP1320" s="3"/>
      <c r="CQ1320" s="3"/>
      <c r="CR1320" s="3"/>
      <c r="CS1320" s="3"/>
      <c r="CT1320" s="3"/>
      <c r="CU1320" s="3"/>
      <c r="CV1320" s="3"/>
      <c r="CW1320" s="3"/>
    </row>
    <row r="1321" spans="1:101" ht="21" customHeight="1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9"/>
      <c r="M1321" s="5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4"/>
      <c r="AP1321" s="4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  <c r="BM1321" s="3"/>
      <c r="BN1321" s="3"/>
      <c r="BO1321" s="3"/>
      <c r="BP1321" s="3"/>
      <c r="BQ1321" s="3"/>
      <c r="BR1321" s="3"/>
      <c r="BS1321" s="3"/>
      <c r="BT1321" s="3"/>
      <c r="BU1321" s="3"/>
      <c r="BV1321" s="3"/>
      <c r="BW1321" s="3"/>
      <c r="BX1321" s="3"/>
      <c r="BY1321" s="3"/>
      <c r="BZ1321" s="3"/>
      <c r="CA1321" s="3"/>
      <c r="CB1321" s="3"/>
      <c r="CC1321" s="3"/>
      <c r="CD1321" s="3"/>
      <c r="CE1321" s="3"/>
      <c r="CF1321" s="3"/>
      <c r="CG1321" s="3"/>
      <c r="CH1321" s="3"/>
      <c r="CI1321" s="3"/>
      <c r="CJ1321" s="3"/>
      <c r="CK1321" s="3"/>
      <c r="CL1321" s="3"/>
      <c r="CM1321" s="3"/>
      <c r="CN1321" s="3"/>
      <c r="CO1321" s="3"/>
      <c r="CP1321" s="3"/>
      <c r="CQ1321" s="3"/>
      <c r="CR1321" s="3"/>
      <c r="CS1321" s="3"/>
      <c r="CT1321" s="3"/>
      <c r="CU1321" s="3"/>
      <c r="CV1321" s="3"/>
      <c r="CW1321" s="3"/>
    </row>
    <row r="1322" spans="1:101" ht="21" customHeight="1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9"/>
      <c r="M1322" s="5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4"/>
      <c r="AP1322" s="4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  <c r="BM1322" s="3"/>
      <c r="BN1322" s="3"/>
      <c r="BO1322" s="3"/>
      <c r="BP1322" s="3"/>
      <c r="BQ1322" s="3"/>
      <c r="BR1322" s="3"/>
      <c r="BS1322" s="3"/>
      <c r="BT1322" s="3"/>
      <c r="BU1322" s="3"/>
      <c r="BV1322" s="3"/>
      <c r="BW1322" s="3"/>
      <c r="BX1322" s="3"/>
      <c r="BY1322" s="3"/>
      <c r="BZ1322" s="3"/>
      <c r="CA1322" s="3"/>
      <c r="CB1322" s="3"/>
      <c r="CC1322" s="3"/>
      <c r="CD1322" s="3"/>
      <c r="CE1322" s="3"/>
      <c r="CF1322" s="3"/>
      <c r="CG1322" s="3"/>
      <c r="CH1322" s="3"/>
      <c r="CI1322" s="3"/>
      <c r="CJ1322" s="3"/>
      <c r="CK1322" s="3"/>
      <c r="CL1322" s="3"/>
      <c r="CM1322" s="3"/>
      <c r="CN1322" s="3"/>
      <c r="CO1322" s="3"/>
      <c r="CP1322" s="3"/>
      <c r="CQ1322" s="3"/>
      <c r="CR1322" s="3"/>
      <c r="CS1322" s="3"/>
      <c r="CT1322" s="3"/>
      <c r="CU1322" s="3"/>
      <c r="CV1322" s="3"/>
      <c r="CW1322" s="3"/>
    </row>
    <row r="1323" spans="1:101" ht="21" customHeight="1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9"/>
      <c r="M1323" s="5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4"/>
      <c r="AP1323" s="4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  <c r="BM1323" s="3"/>
      <c r="BN1323" s="3"/>
      <c r="BO1323" s="3"/>
      <c r="BP1323" s="3"/>
      <c r="BQ1323" s="3"/>
      <c r="BR1323" s="3"/>
      <c r="BS1323" s="3"/>
      <c r="BT1323" s="3"/>
      <c r="BU1323" s="3"/>
      <c r="BV1323" s="3"/>
      <c r="BW1323" s="3"/>
      <c r="BX1323" s="3"/>
      <c r="BY1323" s="3"/>
      <c r="BZ1323" s="3"/>
      <c r="CA1323" s="3"/>
      <c r="CB1323" s="3"/>
      <c r="CC1323" s="3"/>
      <c r="CD1323" s="3"/>
      <c r="CE1323" s="3"/>
      <c r="CF1323" s="3"/>
      <c r="CG1323" s="3"/>
      <c r="CH1323" s="3"/>
      <c r="CI1323" s="3"/>
      <c r="CJ1323" s="3"/>
      <c r="CK1323" s="3"/>
      <c r="CL1323" s="3"/>
      <c r="CM1323" s="3"/>
      <c r="CN1323" s="3"/>
      <c r="CO1323" s="3"/>
      <c r="CP1323" s="3"/>
      <c r="CQ1323" s="3"/>
      <c r="CR1323" s="3"/>
      <c r="CS1323" s="3"/>
      <c r="CT1323" s="3"/>
      <c r="CU1323" s="3"/>
      <c r="CV1323" s="3"/>
      <c r="CW1323" s="3"/>
    </row>
    <row r="1324" spans="1:101" ht="21" customHeight="1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9"/>
      <c r="M1324" s="5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4"/>
      <c r="AP1324" s="4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  <c r="BM1324" s="3"/>
      <c r="BN1324" s="3"/>
      <c r="BO1324" s="3"/>
      <c r="BP1324" s="3"/>
      <c r="BQ1324" s="3"/>
      <c r="BR1324" s="3"/>
      <c r="BS1324" s="3"/>
      <c r="BT1324" s="3"/>
      <c r="BU1324" s="3"/>
      <c r="BV1324" s="3"/>
      <c r="BW1324" s="3"/>
      <c r="BX1324" s="3"/>
      <c r="BY1324" s="3"/>
      <c r="BZ1324" s="3"/>
      <c r="CA1324" s="3"/>
      <c r="CB1324" s="3"/>
      <c r="CC1324" s="3"/>
      <c r="CD1324" s="3"/>
      <c r="CE1324" s="3"/>
      <c r="CF1324" s="3"/>
      <c r="CG1324" s="3"/>
      <c r="CH1324" s="3"/>
      <c r="CI1324" s="3"/>
      <c r="CJ1324" s="3"/>
      <c r="CK1324" s="3"/>
      <c r="CL1324" s="3"/>
      <c r="CM1324" s="3"/>
      <c r="CN1324" s="3"/>
      <c r="CO1324" s="3"/>
      <c r="CP1324" s="3"/>
      <c r="CQ1324" s="3"/>
      <c r="CR1324" s="3"/>
      <c r="CS1324" s="3"/>
      <c r="CT1324" s="3"/>
      <c r="CU1324" s="3"/>
      <c r="CV1324" s="3"/>
      <c r="CW1324" s="3"/>
    </row>
    <row r="1325" spans="1:101" ht="21" customHeight="1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9"/>
      <c r="M1325" s="5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4"/>
      <c r="AP1325" s="4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  <c r="BM1325" s="3"/>
      <c r="BN1325" s="3"/>
      <c r="BO1325" s="3"/>
      <c r="BP1325" s="3"/>
      <c r="BQ1325" s="3"/>
      <c r="BR1325" s="3"/>
      <c r="BS1325" s="3"/>
      <c r="BT1325" s="3"/>
      <c r="BU1325" s="3"/>
      <c r="BV1325" s="3"/>
      <c r="BW1325" s="3"/>
      <c r="BX1325" s="3"/>
      <c r="BY1325" s="3"/>
      <c r="BZ1325" s="3"/>
      <c r="CA1325" s="3"/>
      <c r="CB1325" s="3"/>
      <c r="CC1325" s="3"/>
      <c r="CD1325" s="3"/>
      <c r="CE1325" s="3"/>
      <c r="CF1325" s="3"/>
      <c r="CG1325" s="3"/>
      <c r="CH1325" s="3"/>
      <c r="CI1325" s="3"/>
      <c r="CJ1325" s="3"/>
      <c r="CK1325" s="3"/>
      <c r="CL1325" s="3"/>
      <c r="CM1325" s="3"/>
      <c r="CN1325" s="3"/>
      <c r="CO1325" s="3"/>
      <c r="CP1325" s="3"/>
      <c r="CQ1325" s="3"/>
      <c r="CR1325" s="3"/>
      <c r="CS1325" s="3"/>
      <c r="CT1325" s="3"/>
      <c r="CU1325" s="3"/>
      <c r="CV1325" s="3"/>
      <c r="CW1325" s="3"/>
    </row>
    <row r="1326" spans="1:101" ht="21" customHeight="1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9"/>
      <c r="M1326" s="5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4"/>
      <c r="AP1326" s="4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  <c r="BM1326" s="3"/>
      <c r="BN1326" s="3"/>
      <c r="BO1326" s="3"/>
      <c r="BP1326" s="3"/>
      <c r="BQ1326" s="3"/>
      <c r="BR1326" s="3"/>
      <c r="BS1326" s="3"/>
      <c r="BT1326" s="3"/>
      <c r="BU1326" s="3"/>
      <c r="BV1326" s="3"/>
      <c r="BW1326" s="3"/>
      <c r="BX1326" s="3"/>
      <c r="BY1326" s="3"/>
      <c r="BZ1326" s="3"/>
      <c r="CA1326" s="3"/>
      <c r="CB1326" s="3"/>
      <c r="CC1326" s="3"/>
      <c r="CD1326" s="3"/>
      <c r="CE1326" s="3"/>
      <c r="CF1326" s="3"/>
      <c r="CG1326" s="3"/>
      <c r="CH1326" s="3"/>
      <c r="CI1326" s="3"/>
      <c r="CJ1326" s="3"/>
      <c r="CK1326" s="3"/>
      <c r="CL1326" s="3"/>
      <c r="CM1326" s="3"/>
      <c r="CN1326" s="3"/>
      <c r="CO1326" s="3"/>
      <c r="CP1326" s="3"/>
      <c r="CQ1326" s="3"/>
      <c r="CR1326" s="3"/>
      <c r="CS1326" s="3"/>
      <c r="CT1326" s="3"/>
      <c r="CU1326" s="3"/>
      <c r="CV1326" s="3"/>
      <c r="CW1326" s="3"/>
    </row>
    <row r="1327" spans="1:101" ht="21" customHeight="1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9"/>
      <c r="M1327" s="5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4"/>
      <c r="AP1327" s="4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  <c r="BM1327" s="3"/>
      <c r="BN1327" s="3"/>
      <c r="BO1327" s="3"/>
      <c r="BP1327" s="3"/>
      <c r="BQ1327" s="3"/>
      <c r="BR1327" s="3"/>
      <c r="BS1327" s="3"/>
      <c r="BT1327" s="3"/>
      <c r="BU1327" s="3"/>
      <c r="BV1327" s="3"/>
      <c r="BW1327" s="3"/>
      <c r="BX1327" s="3"/>
      <c r="BY1327" s="3"/>
      <c r="BZ1327" s="3"/>
      <c r="CA1327" s="3"/>
      <c r="CB1327" s="3"/>
      <c r="CC1327" s="3"/>
      <c r="CD1327" s="3"/>
      <c r="CE1327" s="3"/>
      <c r="CF1327" s="3"/>
      <c r="CG1327" s="3"/>
      <c r="CH1327" s="3"/>
      <c r="CI1327" s="3"/>
      <c r="CJ1327" s="3"/>
      <c r="CK1327" s="3"/>
      <c r="CL1327" s="3"/>
      <c r="CM1327" s="3"/>
      <c r="CN1327" s="3"/>
      <c r="CO1327" s="3"/>
      <c r="CP1327" s="3"/>
      <c r="CQ1327" s="3"/>
      <c r="CR1327" s="3"/>
      <c r="CS1327" s="3"/>
      <c r="CT1327" s="3"/>
      <c r="CU1327" s="3"/>
      <c r="CV1327" s="3"/>
      <c r="CW1327" s="3"/>
    </row>
    <row r="1328" spans="1:101" ht="21" customHeight="1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9"/>
      <c r="M1328" s="5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4"/>
      <c r="AP1328" s="4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  <c r="BM1328" s="3"/>
      <c r="BN1328" s="3"/>
      <c r="BO1328" s="3"/>
      <c r="BP1328" s="3"/>
      <c r="BQ1328" s="3"/>
      <c r="BR1328" s="3"/>
      <c r="BS1328" s="3"/>
      <c r="BT1328" s="3"/>
      <c r="BU1328" s="3"/>
      <c r="BV1328" s="3"/>
      <c r="BW1328" s="3"/>
      <c r="BX1328" s="3"/>
      <c r="BY1328" s="3"/>
      <c r="BZ1328" s="3"/>
      <c r="CA1328" s="3"/>
      <c r="CB1328" s="3"/>
      <c r="CC1328" s="3"/>
      <c r="CD1328" s="3"/>
      <c r="CE1328" s="3"/>
      <c r="CF1328" s="3"/>
      <c r="CG1328" s="3"/>
      <c r="CH1328" s="3"/>
      <c r="CI1328" s="3"/>
      <c r="CJ1328" s="3"/>
      <c r="CK1328" s="3"/>
      <c r="CL1328" s="3"/>
      <c r="CM1328" s="3"/>
      <c r="CN1328" s="3"/>
      <c r="CO1328" s="3"/>
      <c r="CP1328" s="3"/>
      <c r="CQ1328" s="3"/>
      <c r="CR1328" s="3"/>
      <c r="CS1328" s="3"/>
      <c r="CT1328" s="3"/>
      <c r="CU1328" s="3"/>
      <c r="CV1328" s="3"/>
      <c r="CW1328" s="3"/>
    </row>
    <row r="1329" spans="1:101" ht="21" customHeight="1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9"/>
      <c r="M1329" s="5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4"/>
      <c r="AP1329" s="4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  <c r="BM1329" s="3"/>
      <c r="BN1329" s="3"/>
      <c r="BO1329" s="3"/>
      <c r="BP1329" s="3"/>
      <c r="BQ1329" s="3"/>
      <c r="BR1329" s="3"/>
      <c r="BS1329" s="3"/>
      <c r="BT1329" s="3"/>
      <c r="BU1329" s="3"/>
      <c r="BV1329" s="3"/>
      <c r="BW1329" s="3"/>
      <c r="BX1329" s="3"/>
      <c r="BY1329" s="3"/>
      <c r="BZ1329" s="3"/>
      <c r="CA1329" s="3"/>
      <c r="CB1329" s="3"/>
      <c r="CC1329" s="3"/>
      <c r="CD1329" s="3"/>
      <c r="CE1329" s="3"/>
      <c r="CF1329" s="3"/>
      <c r="CG1329" s="3"/>
      <c r="CH1329" s="3"/>
      <c r="CI1329" s="3"/>
      <c r="CJ1329" s="3"/>
      <c r="CK1329" s="3"/>
      <c r="CL1329" s="3"/>
      <c r="CM1329" s="3"/>
      <c r="CN1329" s="3"/>
      <c r="CO1329" s="3"/>
      <c r="CP1329" s="3"/>
      <c r="CQ1329" s="3"/>
      <c r="CR1329" s="3"/>
      <c r="CS1329" s="3"/>
      <c r="CT1329" s="3"/>
      <c r="CU1329" s="3"/>
      <c r="CV1329" s="3"/>
      <c r="CW1329" s="3"/>
    </row>
    <row r="1330" spans="1:101" ht="21" customHeight="1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9"/>
      <c r="M1330" s="5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4"/>
      <c r="AP1330" s="4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  <c r="BM1330" s="3"/>
      <c r="BN1330" s="3"/>
      <c r="BO1330" s="3"/>
      <c r="BP1330" s="3"/>
      <c r="BQ1330" s="3"/>
      <c r="BR1330" s="3"/>
      <c r="BS1330" s="3"/>
      <c r="BT1330" s="3"/>
      <c r="BU1330" s="3"/>
      <c r="BV1330" s="3"/>
      <c r="BW1330" s="3"/>
      <c r="BX1330" s="3"/>
      <c r="BY1330" s="3"/>
      <c r="BZ1330" s="3"/>
      <c r="CA1330" s="3"/>
      <c r="CB1330" s="3"/>
      <c r="CC1330" s="3"/>
      <c r="CD1330" s="3"/>
      <c r="CE1330" s="3"/>
      <c r="CF1330" s="3"/>
      <c r="CG1330" s="3"/>
      <c r="CH1330" s="3"/>
      <c r="CI1330" s="3"/>
      <c r="CJ1330" s="3"/>
      <c r="CK1330" s="3"/>
      <c r="CL1330" s="3"/>
      <c r="CM1330" s="3"/>
      <c r="CN1330" s="3"/>
      <c r="CO1330" s="3"/>
      <c r="CP1330" s="3"/>
      <c r="CQ1330" s="3"/>
      <c r="CR1330" s="3"/>
      <c r="CS1330" s="3"/>
      <c r="CT1330" s="3"/>
      <c r="CU1330" s="3"/>
      <c r="CV1330" s="3"/>
      <c r="CW1330" s="3"/>
    </row>
    <row r="1331" spans="1:101" ht="21" customHeight="1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9"/>
      <c r="M1331" s="5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4"/>
      <c r="AP1331" s="4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  <c r="BM1331" s="3"/>
      <c r="BN1331" s="3"/>
      <c r="BO1331" s="3"/>
      <c r="BP1331" s="3"/>
      <c r="BQ1331" s="3"/>
      <c r="BR1331" s="3"/>
      <c r="BS1331" s="3"/>
      <c r="BT1331" s="3"/>
      <c r="BU1331" s="3"/>
      <c r="BV1331" s="3"/>
      <c r="BW1331" s="3"/>
      <c r="BX1331" s="3"/>
      <c r="BY1331" s="3"/>
      <c r="BZ1331" s="3"/>
      <c r="CA1331" s="3"/>
      <c r="CB1331" s="3"/>
      <c r="CC1331" s="3"/>
      <c r="CD1331" s="3"/>
      <c r="CE1331" s="3"/>
      <c r="CF1331" s="3"/>
      <c r="CG1331" s="3"/>
      <c r="CH1331" s="3"/>
      <c r="CI1331" s="3"/>
      <c r="CJ1331" s="3"/>
      <c r="CK1331" s="3"/>
      <c r="CL1331" s="3"/>
      <c r="CM1331" s="3"/>
      <c r="CN1331" s="3"/>
      <c r="CO1331" s="3"/>
      <c r="CP1331" s="3"/>
      <c r="CQ1331" s="3"/>
      <c r="CR1331" s="3"/>
      <c r="CS1331" s="3"/>
      <c r="CT1331" s="3"/>
      <c r="CU1331" s="3"/>
      <c r="CV1331" s="3"/>
      <c r="CW1331" s="3"/>
    </row>
    <row r="1332" spans="1:101" ht="21" customHeight="1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9"/>
      <c r="M1332" s="5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4"/>
      <c r="AP1332" s="4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  <c r="BM1332" s="3"/>
      <c r="BN1332" s="3"/>
      <c r="BO1332" s="3"/>
      <c r="BP1332" s="3"/>
      <c r="BQ1332" s="3"/>
      <c r="BR1332" s="3"/>
      <c r="BS1332" s="3"/>
      <c r="BT1332" s="3"/>
      <c r="BU1332" s="3"/>
      <c r="BV1332" s="3"/>
      <c r="BW1332" s="3"/>
      <c r="BX1332" s="3"/>
      <c r="BY1332" s="3"/>
      <c r="BZ1332" s="3"/>
      <c r="CA1332" s="3"/>
      <c r="CB1332" s="3"/>
      <c r="CC1332" s="3"/>
      <c r="CD1332" s="3"/>
      <c r="CE1332" s="3"/>
      <c r="CF1332" s="3"/>
      <c r="CG1332" s="3"/>
      <c r="CH1332" s="3"/>
      <c r="CI1332" s="3"/>
      <c r="CJ1332" s="3"/>
      <c r="CK1332" s="3"/>
      <c r="CL1332" s="3"/>
      <c r="CM1332" s="3"/>
      <c r="CN1332" s="3"/>
      <c r="CO1332" s="3"/>
      <c r="CP1332" s="3"/>
      <c r="CQ1332" s="3"/>
      <c r="CR1332" s="3"/>
      <c r="CS1332" s="3"/>
      <c r="CT1332" s="3"/>
      <c r="CU1332" s="3"/>
      <c r="CV1332" s="3"/>
      <c r="CW1332" s="3"/>
    </row>
    <row r="1333" spans="1:101" ht="21" customHeight="1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9"/>
      <c r="M1333" s="5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4"/>
      <c r="AP1333" s="4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  <c r="BM1333" s="3"/>
      <c r="BN1333" s="3"/>
      <c r="BO1333" s="3"/>
      <c r="BP1333" s="3"/>
      <c r="BQ1333" s="3"/>
      <c r="BR1333" s="3"/>
      <c r="BS1333" s="3"/>
      <c r="BT1333" s="3"/>
      <c r="BU1333" s="3"/>
      <c r="BV1333" s="3"/>
      <c r="BW1333" s="3"/>
      <c r="BX1333" s="3"/>
      <c r="BY1333" s="3"/>
      <c r="BZ1333" s="3"/>
      <c r="CA1333" s="3"/>
      <c r="CB1333" s="3"/>
      <c r="CC1333" s="3"/>
      <c r="CD1333" s="3"/>
      <c r="CE1333" s="3"/>
      <c r="CF1333" s="3"/>
      <c r="CG1333" s="3"/>
      <c r="CH1333" s="3"/>
      <c r="CI1333" s="3"/>
      <c r="CJ1333" s="3"/>
      <c r="CK1333" s="3"/>
      <c r="CL1333" s="3"/>
      <c r="CM1333" s="3"/>
      <c r="CN1333" s="3"/>
      <c r="CO1333" s="3"/>
      <c r="CP1333" s="3"/>
      <c r="CQ1333" s="3"/>
      <c r="CR1333" s="3"/>
      <c r="CS1333" s="3"/>
      <c r="CT1333" s="3"/>
      <c r="CU1333" s="3"/>
      <c r="CV1333" s="3"/>
      <c r="CW1333" s="3"/>
    </row>
    <row r="1334" spans="1:101" ht="21" customHeight="1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9"/>
      <c r="M1334" s="5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4"/>
      <c r="AP1334" s="4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  <c r="BM1334" s="3"/>
      <c r="BN1334" s="3"/>
      <c r="BO1334" s="3"/>
      <c r="BP1334" s="3"/>
      <c r="BQ1334" s="3"/>
      <c r="BR1334" s="3"/>
      <c r="BS1334" s="3"/>
      <c r="BT1334" s="3"/>
      <c r="BU1334" s="3"/>
      <c r="BV1334" s="3"/>
      <c r="BW1334" s="3"/>
      <c r="BX1334" s="3"/>
      <c r="BY1334" s="3"/>
      <c r="BZ1334" s="3"/>
      <c r="CA1334" s="3"/>
      <c r="CB1334" s="3"/>
      <c r="CC1334" s="3"/>
      <c r="CD1334" s="3"/>
      <c r="CE1334" s="3"/>
      <c r="CF1334" s="3"/>
      <c r="CG1334" s="3"/>
      <c r="CH1334" s="3"/>
      <c r="CI1334" s="3"/>
      <c r="CJ1334" s="3"/>
      <c r="CK1334" s="3"/>
      <c r="CL1334" s="3"/>
      <c r="CM1334" s="3"/>
      <c r="CN1334" s="3"/>
      <c r="CO1334" s="3"/>
      <c r="CP1334" s="3"/>
      <c r="CQ1334" s="3"/>
      <c r="CR1334" s="3"/>
      <c r="CS1334" s="3"/>
      <c r="CT1334" s="3"/>
      <c r="CU1334" s="3"/>
      <c r="CV1334" s="3"/>
      <c r="CW1334" s="3"/>
    </row>
    <row r="1335" spans="1:101" ht="21" customHeight="1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9"/>
      <c r="M1335" s="5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4"/>
      <c r="AP1335" s="4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  <c r="BM1335" s="3"/>
      <c r="BN1335" s="3"/>
      <c r="BO1335" s="3"/>
      <c r="BP1335" s="3"/>
      <c r="BQ1335" s="3"/>
      <c r="BR1335" s="3"/>
      <c r="BS1335" s="3"/>
      <c r="BT1335" s="3"/>
      <c r="BU1335" s="3"/>
      <c r="BV1335" s="3"/>
      <c r="BW1335" s="3"/>
      <c r="BX1335" s="3"/>
      <c r="BY1335" s="3"/>
      <c r="BZ1335" s="3"/>
      <c r="CA1335" s="3"/>
      <c r="CB1335" s="3"/>
      <c r="CC1335" s="3"/>
      <c r="CD1335" s="3"/>
      <c r="CE1335" s="3"/>
      <c r="CF1335" s="3"/>
      <c r="CG1335" s="3"/>
      <c r="CH1335" s="3"/>
      <c r="CI1335" s="3"/>
      <c r="CJ1335" s="3"/>
      <c r="CK1335" s="3"/>
      <c r="CL1335" s="3"/>
      <c r="CM1335" s="3"/>
      <c r="CN1335" s="3"/>
      <c r="CO1335" s="3"/>
      <c r="CP1335" s="3"/>
      <c r="CQ1335" s="3"/>
      <c r="CR1335" s="3"/>
      <c r="CS1335" s="3"/>
      <c r="CT1335" s="3"/>
      <c r="CU1335" s="3"/>
      <c r="CV1335" s="3"/>
      <c r="CW1335" s="3"/>
    </row>
    <row r="1336" spans="1:101" ht="21" customHeight="1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9"/>
      <c r="M1336" s="5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4"/>
      <c r="AP1336" s="4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  <c r="BM1336" s="3"/>
      <c r="BN1336" s="3"/>
      <c r="BO1336" s="3"/>
      <c r="BP1336" s="3"/>
      <c r="BQ1336" s="3"/>
      <c r="BR1336" s="3"/>
      <c r="BS1336" s="3"/>
      <c r="BT1336" s="3"/>
      <c r="BU1336" s="3"/>
      <c r="BV1336" s="3"/>
      <c r="BW1336" s="3"/>
      <c r="BX1336" s="3"/>
      <c r="BY1336" s="3"/>
      <c r="BZ1336" s="3"/>
      <c r="CA1336" s="3"/>
      <c r="CB1336" s="3"/>
      <c r="CC1336" s="3"/>
      <c r="CD1336" s="3"/>
      <c r="CE1336" s="3"/>
      <c r="CF1336" s="3"/>
      <c r="CG1336" s="3"/>
      <c r="CH1336" s="3"/>
      <c r="CI1336" s="3"/>
      <c r="CJ1336" s="3"/>
      <c r="CK1336" s="3"/>
      <c r="CL1336" s="3"/>
      <c r="CM1336" s="3"/>
      <c r="CN1336" s="3"/>
      <c r="CO1336" s="3"/>
      <c r="CP1336" s="3"/>
      <c r="CQ1336" s="3"/>
      <c r="CR1336" s="3"/>
      <c r="CS1336" s="3"/>
      <c r="CT1336" s="3"/>
      <c r="CU1336" s="3"/>
      <c r="CV1336" s="3"/>
      <c r="CW1336" s="3"/>
    </row>
    <row r="1337" spans="1:101" ht="21" customHeight="1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9"/>
      <c r="M1337" s="5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4"/>
      <c r="AP1337" s="4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  <c r="BM1337" s="3"/>
      <c r="BN1337" s="3"/>
      <c r="BO1337" s="3"/>
      <c r="BP1337" s="3"/>
      <c r="BQ1337" s="3"/>
      <c r="BR1337" s="3"/>
      <c r="BS1337" s="3"/>
      <c r="BT1337" s="3"/>
      <c r="BU1337" s="3"/>
      <c r="BV1337" s="3"/>
      <c r="BW1337" s="3"/>
      <c r="BX1337" s="3"/>
      <c r="BY1337" s="3"/>
      <c r="BZ1337" s="3"/>
      <c r="CA1337" s="3"/>
      <c r="CB1337" s="3"/>
      <c r="CC1337" s="3"/>
      <c r="CD1337" s="3"/>
      <c r="CE1337" s="3"/>
      <c r="CF1337" s="3"/>
      <c r="CG1337" s="3"/>
      <c r="CH1337" s="3"/>
      <c r="CI1337" s="3"/>
      <c r="CJ1337" s="3"/>
      <c r="CK1337" s="3"/>
      <c r="CL1337" s="3"/>
      <c r="CM1337" s="3"/>
      <c r="CN1337" s="3"/>
      <c r="CO1337" s="3"/>
      <c r="CP1337" s="3"/>
      <c r="CQ1337" s="3"/>
      <c r="CR1337" s="3"/>
      <c r="CS1337" s="3"/>
      <c r="CT1337" s="3"/>
      <c r="CU1337" s="3"/>
      <c r="CV1337" s="3"/>
      <c r="CW1337" s="3"/>
    </row>
    <row r="1338" spans="1:101" ht="21" customHeight="1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9"/>
      <c r="M1338" s="5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4"/>
      <c r="AP1338" s="4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  <c r="BM1338" s="3"/>
      <c r="BN1338" s="3"/>
      <c r="BO1338" s="3"/>
      <c r="BP1338" s="3"/>
      <c r="BQ1338" s="3"/>
      <c r="BR1338" s="3"/>
      <c r="BS1338" s="3"/>
      <c r="BT1338" s="3"/>
      <c r="BU1338" s="3"/>
      <c r="BV1338" s="3"/>
      <c r="BW1338" s="3"/>
      <c r="BX1338" s="3"/>
      <c r="BY1338" s="3"/>
      <c r="BZ1338" s="3"/>
      <c r="CA1338" s="3"/>
      <c r="CB1338" s="3"/>
      <c r="CC1338" s="3"/>
      <c r="CD1338" s="3"/>
      <c r="CE1338" s="3"/>
      <c r="CF1338" s="3"/>
      <c r="CG1338" s="3"/>
      <c r="CH1338" s="3"/>
      <c r="CI1338" s="3"/>
      <c r="CJ1338" s="3"/>
      <c r="CK1338" s="3"/>
      <c r="CL1338" s="3"/>
      <c r="CM1338" s="3"/>
      <c r="CN1338" s="3"/>
      <c r="CO1338" s="3"/>
      <c r="CP1338" s="3"/>
      <c r="CQ1338" s="3"/>
      <c r="CR1338" s="3"/>
      <c r="CS1338" s="3"/>
      <c r="CT1338" s="3"/>
      <c r="CU1338" s="3"/>
      <c r="CV1338" s="3"/>
      <c r="CW1338" s="3"/>
    </row>
    <row r="1339" spans="1:101" ht="21" customHeight="1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9"/>
      <c r="M1339" s="5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4"/>
      <c r="AP1339" s="4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  <c r="BM1339" s="3"/>
      <c r="BN1339" s="3"/>
      <c r="BO1339" s="3"/>
      <c r="BP1339" s="3"/>
      <c r="BQ1339" s="3"/>
      <c r="BR1339" s="3"/>
      <c r="BS1339" s="3"/>
      <c r="BT1339" s="3"/>
      <c r="BU1339" s="3"/>
      <c r="BV1339" s="3"/>
      <c r="BW1339" s="3"/>
      <c r="BX1339" s="3"/>
      <c r="BY1339" s="3"/>
      <c r="BZ1339" s="3"/>
      <c r="CA1339" s="3"/>
      <c r="CB1339" s="3"/>
      <c r="CC1339" s="3"/>
      <c r="CD1339" s="3"/>
      <c r="CE1339" s="3"/>
      <c r="CF1339" s="3"/>
      <c r="CG1339" s="3"/>
      <c r="CH1339" s="3"/>
      <c r="CI1339" s="3"/>
      <c r="CJ1339" s="3"/>
      <c r="CK1339" s="3"/>
      <c r="CL1339" s="3"/>
      <c r="CM1339" s="3"/>
      <c r="CN1339" s="3"/>
      <c r="CO1339" s="3"/>
      <c r="CP1339" s="3"/>
      <c r="CQ1339" s="3"/>
      <c r="CR1339" s="3"/>
      <c r="CS1339" s="3"/>
      <c r="CT1339" s="3"/>
      <c r="CU1339" s="3"/>
      <c r="CV1339" s="3"/>
      <c r="CW1339" s="3"/>
    </row>
    <row r="1340" spans="1:101" ht="21" customHeight="1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9"/>
      <c r="M1340" s="5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4"/>
      <c r="AP1340" s="4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  <c r="BM1340" s="3"/>
      <c r="BN1340" s="3"/>
      <c r="BO1340" s="3"/>
      <c r="BP1340" s="3"/>
      <c r="BQ1340" s="3"/>
      <c r="BR1340" s="3"/>
      <c r="BS1340" s="3"/>
      <c r="BT1340" s="3"/>
      <c r="BU1340" s="3"/>
      <c r="BV1340" s="3"/>
      <c r="BW1340" s="3"/>
      <c r="BX1340" s="3"/>
      <c r="BY1340" s="3"/>
      <c r="BZ1340" s="3"/>
      <c r="CA1340" s="3"/>
      <c r="CB1340" s="3"/>
      <c r="CC1340" s="3"/>
      <c r="CD1340" s="3"/>
      <c r="CE1340" s="3"/>
      <c r="CF1340" s="3"/>
      <c r="CG1340" s="3"/>
      <c r="CH1340" s="3"/>
      <c r="CI1340" s="3"/>
      <c r="CJ1340" s="3"/>
      <c r="CK1340" s="3"/>
      <c r="CL1340" s="3"/>
      <c r="CM1340" s="3"/>
      <c r="CN1340" s="3"/>
      <c r="CO1340" s="3"/>
      <c r="CP1340" s="3"/>
      <c r="CQ1340" s="3"/>
      <c r="CR1340" s="3"/>
      <c r="CS1340" s="3"/>
      <c r="CT1340" s="3"/>
      <c r="CU1340" s="3"/>
      <c r="CV1340" s="3"/>
      <c r="CW1340" s="3"/>
    </row>
    <row r="1341" spans="1:101" ht="21" customHeight="1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9"/>
      <c r="M1341" s="5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4"/>
      <c r="AP1341" s="4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  <c r="BM1341" s="3"/>
      <c r="BN1341" s="3"/>
      <c r="BO1341" s="3"/>
      <c r="BP1341" s="3"/>
      <c r="BQ1341" s="3"/>
      <c r="BR1341" s="3"/>
      <c r="BS1341" s="3"/>
      <c r="BT1341" s="3"/>
      <c r="BU1341" s="3"/>
      <c r="BV1341" s="3"/>
      <c r="BW1341" s="3"/>
      <c r="BX1341" s="3"/>
      <c r="BY1341" s="3"/>
      <c r="BZ1341" s="3"/>
      <c r="CA1341" s="3"/>
      <c r="CB1341" s="3"/>
      <c r="CC1341" s="3"/>
      <c r="CD1341" s="3"/>
      <c r="CE1341" s="3"/>
      <c r="CF1341" s="3"/>
      <c r="CG1341" s="3"/>
      <c r="CH1341" s="3"/>
      <c r="CI1341" s="3"/>
      <c r="CJ1341" s="3"/>
      <c r="CK1341" s="3"/>
      <c r="CL1341" s="3"/>
      <c r="CM1341" s="3"/>
      <c r="CN1341" s="3"/>
      <c r="CO1341" s="3"/>
      <c r="CP1341" s="3"/>
      <c r="CQ1341" s="3"/>
      <c r="CR1341" s="3"/>
      <c r="CS1341" s="3"/>
      <c r="CT1341" s="3"/>
      <c r="CU1341" s="3"/>
      <c r="CV1341" s="3"/>
      <c r="CW1341" s="3"/>
    </row>
    <row r="1342" spans="1:101" ht="21" customHeight="1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9"/>
      <c r="M1342" s="5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4"/>
      <c r="AP1342" s="4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  <c r="BM1342" s="3"/>
      <c r="BN1342" s="3"/>
      <c r="BO1342" s="3"/>
      <c r="BP1342" s="3"/>
      <c r="BQ1342" s="3"/>
      <c r="BR1342" s="3"/>
      <c r="BS1342" s="3"/>
      <c r="BT1342" s="3"/>
      <c r="BU1342" s="3"/>
      <c r="BV1342" s="3"/>
      <c r="BW1342" s="3"/>
      <c r="BX1342" s="3"/>
      <c r="BY1342" s="3"/>
      <c r="BZ1342" s="3"/>
      <c r="CA1342" s="3"/>
      <c r="CB1342" s="3"/>
      <c r="CC1342" s="3"/>
      <c r="CD1342" s="3"/>
      <c r="CE1342" s="3"/>
      <c r="CF1342" s="3"/>
      <c r="CG1342" s="3"/>
      <c r="CH1342" s="3"/>
      <c r="CI1342" s="3"/>
      <c r="CJ1342" s="3"/>
      <c r="CK1342" s="3"/>
      <c r="CL1342" s="3"/>
      <c r="CM1342" s="3"/>
      <c r="CN1342" s="3"/>
      <c r="CO1342" s="3"/>
      <c r="CP1342" s="3"/>
      <c r="CQ1342" s="3"/>
      <c r="CR1342" s="3"/>
      <c r="CS1342" s="3"/>
      <c r="CT1342" s="3"/>
      <c r="CU1342" s="3"/>
      <c r="CV1342" s="3"/>
      <c r="CW1342" s="3"/>
    </row>
    <row r="1343" spans="1:101" ht="21" customHeight="1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9"/>
      <c r="M1343" s="5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4"/>
      <c r="AP1343" s="4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  <c r="BM1343" s="3"/>
      <c r="BN1343" s="3"/>
      <c r="BO1343" s="3"/>
      <c r="BP1343" s="3"/>
      <c r="BQ1343" s="3"/>
      <c r="BR1343" s="3"/>
      <c r="BS1343" s="3"/>
      <c r="BT1343" s="3"/>
      <c r="BU1343" s="3"/>
      <c r="BV1343" s="3"/>
      <c r="BW1343" s="3"/>
      <c r="BX1343" s="3"/>
      <c r="BY1343" s="3"/>
      <c r="BZ1343" s="3"/>
      <c r="CA1343" s="3"/>
      <c r="CB1343" s="3"/>
      <c r="CC1343" s="3"/>
      <c r="CD1343" s="3"/>
      <c r="CE1343" s="3"/>
      <c r="CF1343" s="3"/>
      <c r="CG1343" s="3"/>
      <c r="CH1343" s="3"/>
      <c r="CI1343" s="3"/>
      <c r="CJ1343" s="3"/>
      <c r="CK1343" s="3"/>
      <c r="CL1343" s="3"/>
      <c r="CM1343" s="3"/>
      <c r="CN1343" s="3"/>
      <c r="CO1343" s="3"/>
      <c r="CP1343" s="3"/>
      <c r="CQ1343" s="3"/>
      <c r="CR1343" s="3"/>
      <c r="CS1343" s="3"/>
      <c r="CT1343" s="3"/>
      <c r="CU1343" s="3"/>
      <c r="CV1343" s="3"/>
      <c r="CW1343" s="3"/>
    </row>
    <row r="1344" spans="1:101" ht="21" customHeight="1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9"/>
      <c r="M1344" s="5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4"/>
      <c r="AP1344" s="4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  <c r="BM1344" s="3"/>
      <c r="BN1344" s="3"/>
      <c r="BO1344" s="3"/>
      <c r="BP1344" s="3"/>
      <c r="BQ1344" s="3"/>
      <c r="BR1344" s="3"/>
      <c r="BS1344" s="3"/>
      <c r="BT1344" s="3"/>
      <c r="BU1344" s="3"/>
      <c r="BV1344" s="3"/>
      <c r="BW1344" s="3"/>
      <c r="BX1344" s="3"/>
      <c r="BY1344" s="3"/>
      <c r="BZ1344" s="3"/>
      <c r="CA1344" s="3"/>
      <c r="CB1344" s="3"/>
      <c r="CC1344" s="3"/>
      <c r="CD1344" s="3"/>
      <c r="CE1344" s="3"/>
      <c r="CF1344" s="3"/>
      <c r="CG1344" s="3"/>
      <c r="CH1344" s="3"/>
      <c r="CI1344" s="3"/>
      <c r="CJ1344" s="3"/>
      <c r="CK1344" s="3"/>
      <c r="CL1344" s="3"/>
      <c r="CM1344" s="3"/>
      <c r="CN1344" s="3"/>
      <c r="CO1344" s="3"/>
      <c r="CP1344" s="3"/>
      <c r="CQ1344" s="3"/>
      <c r="CR1344" s="3"/>
      <c r="CS1344" s="3"/>
      <c r="CT1344" s="3"/>
      <c r="CU1344" s="3"/>
      <c r="CV1344" s="3"/>
      <c r="CW1344" s="3"/>
    </row>
    <row r="1345" spans="1:101" ht="21" customHeight="1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9"/>
      <c r="M1345" s="5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4"/>
      <c r="AP1345" s="4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  <c r="BM1345" s="3"/>
      <c r="BN1345" s="3"/>
      <c r="BO1345" s="3"/>
      <c r="BP1345" s="3"/>
      <c r="BQ1345" s="3"/>
      <c r="BR1345" s="3"/>
      <c r="BS1345" s="3"/>
      <c r="BT1345" s="3"/>
      <c r="BU1345" s="3"/>
      <c r="BV1345" s="3"/>
      <c r="BW1345" s="3"/>
      <c r="BX1345" s="3"/>
      <c r="BY1345" s="3"/>
      <c r="BZ1345" s="3"/>
      <c r="CA1345" s="3"/>
      <c r="CB1345" s="3"/>
      <c r="CC1345" s="3"/>
      <c r="CD1345" s="3"/>
      <c r="CE1345" s="3"/>
      <c r="CF1345" s="3"/>
      <c r="CG1345" s="3"/>
      <c r="CH1345" s="3"/>
      <c r="CI1345" s="3"/>
      <c r="CJ1345" s="3"/>
      <c r="CK1345" s="3"/>
      <c r="CL1345" s="3"/>
      <c r="CM1345" s="3"/>
      <c r="CN1345" s="3"/>
      <c r="CO1345" s="3"/>
      <c r="CP1345" s="3"/>
      <c r="CQ1345" s="3"/>
      <c r="CR1345" s="3"/>
      <c r="CS1345" s="3"/>
      <c r="CT1345" s="3"/>
      <c r="CU1345" s="3"/>
      <c r="CV1345" s="3"/>
      <c r="CW1345" s="3"/>
    </row>
    <row r="1346" spans="1:101" ht="21" customHeight="1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9"/>
      <c r="M1346" s="5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4"/>
      <c r="AP1346" s="4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  <c r="BM1346" s="3"/>
      <c r="BN1346" s="3"/>
      <c r="BO1346" s="3"/>
      <c r="BP1346" s="3"/>
      <c r="BQ1346" s="3"/>
      <c r="BR1346" s="3"/>
      <c r="BS1346" s="3"/>
      <c r="BT1346" s="3"/>
      <c r="BU1346" s="3"/>
      <c r="BV1346" s="3"/>
      <c r="BW1346" s="3"/>
      <c r="BX1346" s="3"/>
      <c r="BY1346" s="3"/>
      <c r="BZ1346" s="3"/>
      <c r="CA1346" s="3"/>
      <c r="CB1346" s="3"/>
      <c r="CC1346" s="3"/>
      <c r="CD1346" s="3"/>
      <c r="CE1346" s="3"/>
      <c r="CF1346" s="3"/>
      <c r="CG1346" s="3"/>
      <c r="CH1346" s="3"/>
      <c r="CI1346" s="3"/>
      <c r="CJ1346" s="3"/>
      <c r="CK1346" s="3"/>
      <c r="CL1346" s="3"/>
      <c r="CM1346" s="3"/>
      <c r="CN1346" s="3"/>
      <c r="CO1346" s="3"/>
      <c r="CP1346" s="3"/>
      <c r="CQ1346" s="3"/>
      <c r="CR1346" s="3"/>
      <c r="CS1346" s="3"/>
      <c r="CT1346" s="3"/>
      <c r="CU1346" s="3"/>
      <c r="CV1346" s="3"/>
      <c r="CW1346" s="3"/>
    </row>
    <row r="1347" spans="1:101" ht="21" customHeight="1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9"/>
      <c r="M1347" s="5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4"/>
      <c r="AP1347" s="4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  <c r="BM1347" s="3"/>
      <c r="BN1347" s="3"/>
      <c r="BO1347" s="3"/>
      <c r="BP1347" s="3"/>
      <c r="BQ1347" s="3"/>
      <c r="BR1347" s="3"/>
      <c r="BS1347" s="3"/>
      <c r="BT1347" s="3"/>
      <c r="BU1347" s="3"/>
      <c r="BV1347" s="3"/>
      <c r="BW1347" s="3"/>
      <c r="BX1347" s="3"/>
      <c r="BY1347" s="3"/>
      <c r="BZ1347" s="3"/>
      <c r="CA1347" s="3"/>
      <c r="CB1347" s="3"/>
      <c r="CC1347" s="3"/>
      <c r="CD1347" s="3"/>
      <c r="CE1347" s="3"/>
      <c r="CF1347" s="3"/>
      <c r="CG1347" s="3"/>
      <c r="CH1347" s="3"/>
      <c r="CI1347" s="3"/>
      <c r="CJ1347" s="3"/>
      <c r="CK1347" s="3"/>
      <c r="CL1347" s="3"/>
      <c r="CM1347" s="3"/>
      <c r="CN1347" s="3"/>
      <c r="CO1347" s="3"/>
      <c r="CP1347" s="3"/>
      <c r="CQ1347" s="3"/>
      <c r="CR1347" s="3"/>
      <c r="CS1347" s="3"/>
      <c r="CT1347" s="3"/>
      <c r="CU1347" s="3"/>
      <c r="CV1347" s="3"/>
      <c r="CW1347" s="3"/>
    </row>
    <row r="1348" spans="1:101" ht="21" customHeight="1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9"/>
      <c r="M1348" s="5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4"/>
      <c r="AP1348" s="4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  <c r="BM1348" s="3"/>
      <c r="BN1348" s="3"/>
      <c r="BO1348" s="3"/>
      <c r="BP1348" s="3"/>
      <c r="BQ1348" s="3"/>
      <c r="BR1348" s="3"/>
      <c r="BS1348" s="3"/>
      <c r="BT1348" s="3"/>
      <c r="BU1348" s="3"/>
      <c r="BV1348" s="3"/>
      <c r="BW1348" s="3"/>
      <c r="BX1348" s="3"/>
      <c r="BY1348" s="3"/>
      <c r="BZ1348" s="3"/>
      <c r="CA1348" s="3"/>
      <c r="CB1348" s="3"/>
      <c r="CC1348" s="3"/>
      <c r="CD1348" s="3"/>
      <c r="CE1348" s="3"/>
      <c r="CF1348" s="3"/>
      <c r="CG1348" s="3"/>
      <c r="CH1348" s="3"/>
      <c r="CI1348" s="3"/>
      <c r="CJ1348" s="3"/>
      <c r="CK1348" s="3"/>
      <c r="CL1348" s="3"/>
      <c r="CM1348" s="3"/>
      <c r="CN1348" s="3"/>
      <c r="CO1348" s="3"/>
      <c r="CP1348" s="3"/>
      <c r="CQ1348" s="3"/>
      <c r="CR1348" s="3"/>
      <c r="CS1348" s="3"/>
      <c r="CT1348" s="3"/>
      <c r="CU1348" s="3"/>
      <c r="CV1348" s="3"/>
      <c r="CW1348" s="3"/>
    </row>
    <row r="1349" spans="1:101" ht="21" customHeight="1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9"/>
      <c r="M1349" s="5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4"/>
      <c r="AP1349" s="4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  <c r="BM1349" s="3"/>
      <c r="BN1349" s="3"/>
      <c r="BO1349" s="3"/>
      <c r="BP1349" s="3"/>
      <c r="BQ1349" s="3"/>
      <c r="BR1349" s="3"/>
      <c r="BS1349" s="3"/>
      <c r="BT1349" s="3"/>
      <c r="BU1349" s="3"/>
      <c r="BV1349" s="3"/>
      <c r="BW1349" s="3"/>
      <c r="BX1349" s="3"/>
      <c r="BY1349" s="3"/>
      <c r="BZ1349" s="3"/>
      <c r="CA1349" s="3"/>
      <c r="CB1349" s="3"/>
      <c r="CC1349" s="3"/>
      <c r="CD1349" s="3"/>
      <c r="CE1349" s="3"/>
      <c r="CF1349" s="3"/>
      <c r="CG1349" s="3"/>
      <c r="CH1349" s="3"/>
      <c r="CI1349" s="3"/>
      <c r="CJ1349" s="3"/>
      <c r="CK1349" s="3"/>
      <c r="CL1349" s="3"/>
      <c r="CM1349" s="3"/>
      <c r="CN1349" s="3"/>
      <c r="CO1349" s="3"/>
      <c r="CP1349" s="3"/>
      <c r="CQ1349" s="3"/>
      <c r="CR1349" s="3"/>
      <c r="CS1349" s="3"/>
      <c r="CT1349" s="3"/>
      <c r="CU1349" s="3"/>
      <c r="CV1349" s="3"/>
      <c r="CW1349" s="3"/>
    </row>
    <row r="1350" spans="1:101" ht="21" customHeight="1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9"/>
      <c r="M1350" s="5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4"/>
      <c r="AP1350" s="4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  <c r="BM1350" s="3"/>
      <c r="BN1350" s="3"/>
      <c r="BO1350" s="3"/>
      <c r="BP1350" s="3"/>
      <c r="BQ1350" s="3"/>
      <c r="BR1350" s="3"/>
      <c r="BS1350" s="3"/>
      <c r="BT1350" s="3"/>
      <c r="BU1350" s="3"/>
      <c r="BV1350" s="3"/>
      <c r="BW1350" s="3"/>
      <c r="BX1350" s="3"/>
      <c r="BY1350" s="3"/>
      <c r="BZ1350" s="3"/>
      <c r="CA1350" s="3"/>
      <c r="CB1350" s="3"/>
      <c r="CC1350" s="3"/>
      <c r="CD1350" s="3"/>
      <c r="CE1350" s="3"/>
      <c r="CF1350" s="3"/>
      <c r="CG1350" s="3"/>
      <c r="CH1350" s="3"/>
      <c r="CI1350" s="3"/>
      <c r="CJ1350" s="3"/>
      <c r="CK1350" s="3"/>
      <c r="CL1350" s="3"/>
      <c r="CM1350" s="3"/>
      <c r="CN1350" s="3"/>
      <c r="CO1350" s="3"/>
      <c r="CP1350" s="3"/>
      <c r="CQ1350" s="3"/>
      <c r="CR1350" s="3"/>
      <c r="CS1350" s="3"/>
      <c r="CT1350" s="3"/>
      <c r="CU1350" s="3"/>
      <c r="CV1350" s="3"/>
      <c r="CW1350" s="3"/>
    </row>
    <row r="1351" spans="1:101" ht="21" customHeight="1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9"/>
      <c r="M1351" s="5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4"/>
      <c r="AP1351" s="4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  <c r="BM1351" s="3"/>
      <c r="BN1351" s="3"/>
      <c r="BO1351" s="3"/>
      <c r="BP1351" s="3"/>
      <c r="BQ1351" s="3"/>
      <c r="BR1351" s="3"/>
      <c r="BS1351" s="3"/>
      <c r="BT1351" s="3"/>
      <c r="BU1351" s="3"/>
      <c r="BV1351" s="3"/>
      <c r="BW1351" s="3"/>
      <c r="BX1351" s="3"/>
      <c r="BY1351" s="3"/>
      <c r="BZ1351" s="3"/>
      <c r="CA1351" s="3"/>
      <c r="CB1351" s="3"/>
      <c r="CC1351" s="3"/>
      <c r="CD1351" s="3"/>
      <c r="CE1351" s="3"/>
      <c r="CF1351" s="3"/>
      <c r="CG1351" s="3"/>
      <c r="CH1351" s="3"/>
      <c r="CI1351" s="3"/>
      <c r="CJ1351" s="3"/>
      <c r="CK1351" s="3"/>
      <c r="CL1351" s="3"/>
      <c r="CM1351" s="3"/>
      <c r="CN1351" s="3"/>
      <c r="CO1351" s="3"/>
      <c r="CP1351" s="3"/>
      <c r="CQ1351" s="3"/>
      <c r="CR1351" s="3"/>
      <c r="CS1351" s="3"/>
      <c r="CT1351" s="3"/>
      <c r="CU1351" s="3"/>
      <c r="CV1351" s="3"/>
      <c r="CW1351" s="3"/>
    </row>
    <row r="1352" spans="1:101" ht="21" customHeight="1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9"/>
      <c r="M1352" s="5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4"/>
      <c r="AP1352" s="4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  <c r="BM1352" s="3"/>
      <c r="BN1352" s="3"/>
      <c r="BO1352" s="3"/>
      <c r="BP1352" s="3"/>
      <c r="BQ1352" s="3"/>
      <c r="BR1352" s="3"/>
      <c r="BS1352" s="3"/>
      <c r="BT1352" s="3"/>
      <c r="BU1352" s="3"/>
      <c r="BV1352" s="3"/>
      <c r="BW1352" s="3"/>
      <c r="BX1352" s="3"/>
      <c r="BY1352" s="3"/>
      <c r="BZ1352" s="3"/>
      <c r="CA1352" s="3"/>
      <c r="CB1352" s="3"/>
      <c r="CC1352" s="3"/>
      <c r="CD1352" s="3"/>
      <c r="CE1352" s="3"/>
      <c r="CF1352" s="3"/>
      <c r="CG1352" s="3"/>
      <c r="CH1352" s="3"/>
      <c r="CI1352" s="3"/>
      <c r="CJ1352" s="3"/>
      <c r="CK1352" s="3"/>
      <c r="CL1352" s="3"/>
      <c r="CM1352" s="3"/>
      <c r="CN1352" s="3"/>
      <c r="CO1352" s="3"/>
      <c r="CP1352" s="3"/>
      <c r="CQ1352" s="3"/>
      <c r="CR1352" s="3"/>
      <c r="CS1352" s="3"/>
      <c r="CT1352" s="3"/>
      <c r="CU1352" s="3"/>
      <c r="CV1352" s="3"/>
      <c r="CW1352" s="3"/>
    </row>
    <row r="1353" spans="1:101" ht="21" customHeight="1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9"/>
      <c r="M1353" s="5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4"/>
      <c r="AP1353" s="4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  <c r="BM1353" s="3"/>
      <c r="BN1353" s="3"/>
      <c r="BO1353" s="3"/>
      <c r="BP1353" s="3"/>
      <c r="BQ1353" s="3"/>
      <c r="BR1353" s="3"/>
      <c r="BS1353" s="3"/>
      <c r="BT1353" s="3"/>
      <c r="BU1353" s="3"/>
      <c r="BV1353" s="3"/>
      <c r="BW1353" s="3"/>
      <c r="BX1353" s="3"/>
      <c r="BY1353" s="3"/>
      <c r="BZ1353" s="3"/>
      <c r="CA1353" s="3"/>
      <c r="CB1353" s="3"/>
      <c r="CC1353" s="3"/>
      <c r="CD1353" s="3"/>
      <c r="CE1353" s="3"/>
      <c r="CF1353" s="3"/>
      <c r="CG1353" s="3"/>
      <c r="CH1353" s="3"/>
      <c r="CI1353" s="3"/>
      <c r="CJ1353" s="3"/>
      <c r="CK1353" s="3"/>
      <c r="CL1353" s="3"/>
      <c r="CM1353" s="3"/>
      <c r="CN1353" s="3"/>
      <c r="CO1353" s="3"/>
      <c r="CP1353" s="3"/>
      <c r="CQ1353" s="3"/>
      <c r="CR1353" s="3"/>
      <c r="CS1353" s="3"/>
      <c r="CT1353" s="3"/>
      <c r="CU1353" s="3"/>
      <c r="CV1353" s="3"/>
      <c r="CW1353" s="3"/>
    </row>
    <row r="1354" spans="1:101" ht="21" customHeight="1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9"/>
      <c r="M1354" s="5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4"/>
      <c r="AP1354" s="4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  <c r="BM1354" s="3"/>
      <c r="BN1354" s="3"/>
      <c r="BO1354" s="3"/>
      <c r="BP1354" s="3"/>
      <c r="BQ1354" s="3"/>
      <c r="BR1354" s="3"/>
      <c r="BS1354" s="3"/>
      <c r="BT1354" s="3"/>
      <c r="BU1354" s="3"/>
      <c r="BV1354" s="3"/>
      <c r="BW1354" s="3"/>
      <c r="BX1354" s="3"/>
      <c r="BY1354" s="3"/>
      <c r="BZ1354" s="3"/>
      <c r="CA1354" s="3"/>
      <c r="CB1354" s="3"/>
      <c r="CC1354" s="3"/>
      <c r="CD1354" s="3"/>
      <c r="CE1354" s="3"/>
      <c r="CF1354" s="3"/>
      <c r="CG1354" s="3"/>
      <c r="CH1354" s="3"/>
      <c r="CI1354" s="3"/>
      <c r="CJ1354" s="3"/>
      <c r="CK1354" s="3"/>
      <c r="CL1354" s="3"/>
      <c r="CM1354" s="3"/>
      <c r="CN1354" s="3"/>
      <c r="CO1354" s="3"/>
      <c r="CP1354" s="3"/>
      <c r="CQ1354" s="3"/>
      <c r="CR1354" s="3"/>
      <c r="CS1354" s="3"/>
      <c r="CT1354" s="3"/>
      <c r="CU1354" s="3"/>
      <c r="CV1354" s="3"/>
      <c r="CW1354" s="3"/>
    </row>
    <row r="1355" spans="1:101" ht="21" customHeight="1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9"/>
      <c r="M1355" s="5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4"/>
      <c r="AP1355" s="4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  <c r="BM1355" s="3"/>
      <c r="BN1355" s="3"/>
      <c r="BO1355" s="3"/>
      <c r="BP1355" s="3"/>
      <c r="BQ1355" s="3"/>
      <c r="BR1355" s="3"/>
      <c r="BS1355" s="3"/>
      <c r="BT1355" s="3"/>
      <c r="BU1355" s="3"/>
      <c r="BV1355" s="3"/>
      <c r="BW1355" s="3"/>
      <c r="BX1355" s="3"/>
      <c r="BY1355" s="3"/>
      <c r="BZ1355" s="3"/>
      <c r="CA1355" s="3"/>
      <c r="CB1355" s="3"/>
      <c r="CC1355" s="3"/>
      <c r="CD1355" s="3"/>
      <c r="CE1355" s="3"/>
      <c r="CF1355" s="3"/>
      <c r="CG1355" s="3"/>
      <c r="CH1355" s="3"/>
      <c r="CI1355" s="3"/>
      <c r="CJ1355" s="3"/>
      <c r="CK1355" s="3"/>
      <c r="CL1355" s="3"/>
      <c r="CM1355" s="3"/>
      <c r="CN1355" s="3"/>
      <c r="CO1355" s="3"/>
      <c r="CP1355" s="3"/>
      <c r="CQ1355" s="3"/>
      <c r="CR1355" s="3"/>
      <c r="CS1355" s="3"/>
      <c r="CT1355" s="3"/>
      <c r="CU1355" s="3"/>
      <c r="CV1355" s="3"/>
      <c r="CW1355" s="3"/>
    </row>
    <row r="1356" spans="1:101" ht="21" customHeight="1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9"/>
      <c r="M1356" s="5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4"/>
      <c r="AP1356" s="4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  <c r="BM1356" s="3"/>
      <c r="BN1356" s="3"/>
      <c r="BO1356" s="3"/>
      <c r="BP1356" s="3"/>
      <c r="BQ1356" s="3"/>
      <c r="BR1356" s="3"/>
      <c r="BS1356" s="3"/>
      <c r="BT1356" s="3"/>
      <c r="BU1356" s="3"/>
      <c r="BV1356" s="3"/>
      <c r="BW1356" s="3"/>
      <c r="BX1356" s="3"/>
      <c r="BY1356" s="3"/>
      <c r="BZ1356" s="3"/>
      <c r="CA1356" s="3"/>
      <c r="CB1356" s="3"/>
      <c r="CC1356" s="3"/>
      <c r="CD1356" s="3"/>
      <c r="CE1356" s="3"/>
      <c r="CF1356" s="3"/>
      <c r="CG1356" s="3"/>
      <c r="CH1356" s="3"/>
      <c r="CI1356" s="3"/>
      <c r="CJ1356" s="3"/>
      <c r="CK1356" s="3"/>
      <c r="CL1356" s="3"/>
      <c r="CM1356" s="3"/>
      <c r="CN1356" s="3"/>
      <c r="CO1356" s="3"/>
      <c r="CP1356" s="3"/>
      <c r="CQ1356" s="3"/>
      <c r="CR1356" s="3"/>
      <c r="CS1356" s="3"/>
      <c r="CT1356" s="3"/>
      <c r="CU1356" s="3"/>
      <c r="CV1356" s="3"/>
      <c r="CW1356" s="3"/>
    </row>
    <row r="1357" spans="1:101" ht="21" customHeight="1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9"/>
      <c r="M1357" s="5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4"/>
      <c r="AP1357" s="4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  <c r="BM1357" s="3"/>
      <c r="BN1357" s="3"/>
      <c r="BO1357" s="3"/>
      <c r="BP1357" s="3"/>
      <c r="BQ1357" s="3"/>
      <c r="BR1357" s="3"/>
      <c r="BS1357" s="3"/>
      <c r="BT1357" s="3"/>
      <c r="BU1357" s="3"/>
      <c r="BV1357" s="3"/>
      <c r="BW1357" s="3"/>
      <c r="BX1357" s="3"/>
      <c r="BY1357" s="3"/>
      <c r="BZ1357" s="3"/>
      <c r="CA1357" s="3"/>
      <c r="CB1357" s="3"/>
      <c r="CC1357" s="3"/>
      <c r="CD1357" s="3"/>
      <c r="CE1357" s="3"/>
      <c r="CF1357" s="3"/>
      <c r="CG1357" s="3"/>
      <c r="CH1357" s="3"/>
      <c r="CI1357" s="3"/>
      <c r="CJ1357" s="3"/>
      <c r="CK1357" s="3"/>
      <c r="CL1357" s="3"/>
      <c r="CM1357" s="3"/>
      <c r="CN1357" s="3"/>
      <c r="CO1357" s="3"/>
      <c r="CP1357" s="3"/>
      <c r="CQ1357" s="3"/>
      <c r="CR1357" s="3"/>
      <c r="CS1357" s="3"/>
      <c r="CT1357" s="3"/>
      <c r="CU1357" s="3"/>
      <c r="CV1357" s="3"/>
      <c r="CW1357" s="3"/>
    </row>
    <row r="1358" spans="1:101" ht="21" customHeight="1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9"/>
      <c r="M1358" s="5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4"/>
      <c r="AP1358" s="4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  <c r="BM1358" s="3"/>
      <c r="BN1358" s="3"/>
      <c r="BO1358" s="3"/>
      <c r="BP1358" s="3"/>
      <c r="BQ1358" s="3"/>
      <c r="BR1358" s="3"/>
      <c r="BS1358" s="3"/>
      <c r="BT1358" s="3"/>
      <c r="BU1358" s="3"/>
      <c r="BV1358" s="3"/>
      <c r="BW1358" s="3"/>
      <c r="BX1358" s="3"/>
      <c r="BY1358" s="3"/>
      <c r="BZ1358" s="3"/>
      <c r="CA1358" s="3"/>
      <c r="CB1358" s="3"/>
      <c r="CC1358" s="3"/>
      <c r="CD1358" s="3"/>
      <c r="CE1358" s="3"/>
      <c r="CF1358" s="3"/>
      <c r="CG1358" s="3"/>
      <c r="CH1358" s="3"/>
      <c r="CI1358" s="3"/>
      <c r="CJ1358" s="3"/>
      <c r="CK1358" s="3"/>
      <c r="CL1358" s="3"/>
      <c r="CM1358" s="3"/>
      <c r="CN1358" s="3"/>
      <c r="CO1358" s="3"/>
      <c r="CP1358" s="3"/>
      <c r="CQ1358" s="3"/>
      <c r="CR1358" s="3"/>
      <c r="CS1358" s="3"/>
      <c r="CT1358" s="3"/>
      <c r="CU1358" s="3"/>
      <c r="CV1358" s="3"/>
      <c r="CW1358" s="3"/>
    </row>
    <row r="1359" spans="1:101" ht="21" customHeight="1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9"/>
      <c r="M1359" s="5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4"/>
      <c r="AP1359" s="4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  <c r="BM1359" s="3"/>
      <c r="BN1359" s="3"/>
      <c r="BO1359" s="3"/>
      <c r="BP1359" s="3"/>
      <c r="BQ1359" s="3"/>
      <c r="BR1359" s="3"/>
      <c r="BS1359" s="3"/>
      <c r="BT1359" s="3"/>
      <c r="BU1359" s="3"/>
      <c r="BV1359" s="3"/>
      <c r="BW1359" s="3"/>
      <c r="BX1359" s="3"/>
      <c r="BY1359" s="3"/>
      <c r="BZ1359" s="3"/>
      <c r="CA1359" s="3"/>
      <c r="CB1359" s="3"/>
      <c r="CC1359" s="3"/>
      <c r="CD1359" s="3"/>
      <c r="CE1359" s="3"/>
      <c r="CF1359" s="3"/>
      <c r="CG1359" s="3"/>
      <c r="CH1359" s="3"/>
      <c r="CI1359" s="3"/>
      <c r="CJ1359" s="3"/>
      <c r="CK1359" s="3"/>
      <c r="CL1359" s="3"/>
      <c r="CM1359" s="3"/>
      <c r="CN1359" s="3"/>
      <c r="CO1359" s="3"/>
      <c r="CP1359" s="3"/>
      <c r="CQ1359" s="3"/>
      <c r="CR1359" s="3"/>
      <c r="CS1359" s="3"/>
      <c r="CT1359" s="3"/>
      <c r="CU1359" s="3"/>
      <c r="CV1359" s="3"/>
      <c r="CW1359" s="3"/>
    </row>
    <row r="1360" spans="1:101" ht="21" customHeight="1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9"/>
      <c r="M1360" s="5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4"/>
      <c r="AP1360" s="4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  <c r="BM1360" s="3"/>
      <c r="BN1360" s="3"/>
      <c r="BO1360" s="3"/>
      <c r="BP1360" s="3"/>
      <c r="BQ1360" s="3"/>
      <c r="BR1360" s="3"/>
      <c r="BS1360" s="3"/>
      <c r="BT1360" s="3"/>
      <c r="BU1360" s="3"/>
      <c r="BV1360" s="3"/>
      <c r="BW1360" s="3"/>
      <c r="BX1360" s="3"/>
      <c r="BY1360" s="3"/>
      <c r="BZ1360" s="3"/>
      <c r="CA1360" s="3"/>
      <c r="CB1360" s="3"/>
      <c r="CC1360" s="3"/>
      <c r="CD1360" s="3"/>
      <c r="CE1360" s="3"/>
      <c r="CF1360" s="3"/>
      <c r="CG1360" s="3"/>
      <c r="CH1360" s="3"/>
      <c r="CI1360" s="3"/>
      <c r="CJ1360" s="3"/>
      <c r="CK1360" s="3"/>
      <c r="CL1360" s="3"/>
      <c r="CM1360" s="3"/>
      <c r="CN1360" s="3"/>
      <c r="CO1360" s="3"/>
      <c r="CP1360" s="3"/>
      <c r="CQ1360" s="3"/>
      <c r="CR1360" s="3"/>
      <c r="CS1360" s="3"/>
      <c r="CT1360" s="3"/>
      <c r="CU1360" s="3"/>
      <c r="CV1360" s="3"/>
      <c r="CW1360" s="3"/>
    </row>
    <row r="1361" spans="1:101" ht="21" customHeight="1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9"/>
      <c r="M1361" s="5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4"/>
      <c r="AP1361" s="4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  <c r="BM1361" s="3"/>
      <c r="BN1361" s="3"/>
      <c r="BO1361" s="3"/>
      <c r="BP1361" s="3"/>
      <c r="BQ1361" s="3"/>
      <c r="BR1361" s="3"/>
      <c r="BS1361" s="3"/>
      <c r="BT1361" s="3"/>
      <c r="BU1361" s="3"/>
      <c r="BV1361" s="3"/>
      <c r="BW1361" s="3"/>
      <c r="BX1361" s="3"/>
      <c r="BY1361" s="3"/>
      <c r="BZ1361" s="3"/>
      <c r="CA1361" s="3"/>
      <c r="CB1361" s="3"/>
      <c r="CC1361" s="3"/>
      <c r="CD1361" s="3"/>
      <c r="CE1361" s="3"/>
      <c r="CF1361" s="3"/>
      <c r="CG1361" s="3"/>
      <c r="CH1361" s="3"/>
      <c r="CI1361" s="3"/>
      <c r="CJ1361" s="3"/>
      <c r="CK1361" s="3"/>
      <c r="CL1361" s="3"/>
      <c r="CM1361" s="3"/>
      <c r="CN1361" s="3"/>
      <c r="CO1361" s="3"/>
      <c r="CP1361" s="3"/>
      <c r="CQ1361" s="3"/>
      <c r="CR1361" s="3"/>
      <c r="CS1361" s="3"/>
      <c r="CT1361" s="3"/>
      <c r="CU1361" s="3"/>
      <c r="CV1361" s="3"/>
      <c r="CW1361" s="3"/>
    </row>
    <row r="1362" spans="1:101" ht="21" customHeight="1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9"/>
      <c r="M1362" s="5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4"/>
      <c r="AP1362" s="4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  <c r="BM1362" s="3"/>
      <c r="BN1362" s="3"/>
      <c r="BO1362" s="3"/>
      <c r="BP1362" s="3"/>
      <c r="BQ1362" s="3"/>
      <c r="BR1362" s="3"/>
      <c r="BS1362" s="3"/>
      <c r="BT1362" s="3"/>
      <c r="BU1362" s="3"/>
      <c r="BV1362" s="3"/>
      <c r="BW1362" s="3"/>
      <c r="BX1362" s="3"/>
      <c r="BY1362" s="3"/>
      <c r="BZ1362" s="3"/>
      <c r="CA1362" s="3"/>
      <c r="CB1362" s="3"/>
      <c r="CC1362" s="3"/>
      <c r="CD1362" s="3"/>
      <c r="CE1362" s="3"/>
      <c r="CF1362" s="3"/>
      <c r="CG1362" s="3"/>
      <c r="CH1362" s="3"/>
      <c r="CI1362" s="3"/>
      <c r="CJ1362" s="3"/>
      <c r="CK1362" s="3"/>
      <c r="CL1362" s="3"/>
      <c r="CM1362" s="3"/>
      <c r="CN1362" s="3"/>
      <c r="CO1362" s="3"/>
      <c r="CP1362" s="3"/>
      <c r="CQ1362" s="3"/>
      <c r="CR1362" s="3"/>
      <c r="CS1362" s="3"/>
      <c r="CT1362" s="3"/>
      <c r="CU1362" s="3"/>
      <c r="CV1362" s="3"/>
      <c r="CW1362" s="3"/>
    </row>
    <row r="1363" spans="1:101" ht="21" customHeight="1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9"/>
      <c r="M1363" s="5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4"/>
      <c r="AP1363" s="4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  <c r="BM1363" s="3"/>
      <c r="BN1363" s="3"/>
      <c r="BO1363" s="3"/>
      <c r="BP1363" s="3"/>
      <c r="BQ1363" s="3"/>
      <c r="BR1363" s="3"/>
      <c r="BS1363" s="3"/>
      <c r="BT1363" s="3"/>
      <c r="BU1363" s="3"/>
      <c r="BV1363" s="3"/>
      <c r="BW1363" s="3"/>
      <c r="BX1363" s="3"/>
      <c r="BY1363" s="3"/>
      <c r="BZ1363" s="3"/>
      <c r="CA1363" s="3"/>
      <c r="CB1363" s="3"/>
      <c r="CC1363" s="3"/>
      <c r="CD1363" s="3"/>
      <c r="CE1363" s="3"/>
      <c r="CF1363" s="3"/>
      <c r="CG1363" s="3"/>
      <c r="CH1363" s="3"/>
      <c r="CI1363" s="3"/>
      <c r="CJ1363" s="3"/>
      <c r="CK1363" s="3"/>
      <c r="CL1363" s="3"/>
      <c r="CM1363" s="3"/>
      <c r="CN1363" s="3"/>
      <c r="CO1363" s="3"/>
      <c r="CP1363" s="3"/>
      <c r="CQ1363" s="3"/>
      <c r="CR1363" s="3"/>
      <c r="CS1363" s="3"/>
      <c r="CT1363" s="3"/>
      <c r="CU1363" s="3"/>
      <c r="CV1363" s="3"/>
      <c r="CW1363" s="3"/>
    </row>
    <row r="1364" spans="1:101" ht="21" customHeight="1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9"/>
      <c r="M1364" s="5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4"/>
      <c r="AP1364" s="4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  <c r="BM1364" s="3"/>
      <c r="BN1364" s="3"/>
      <c r="BO1364" s="3"/>
      <c r="BP1364" s="3"/>
      <c r="BQ1364" s="3"/>
      <c r="BR1364" s="3"/>
      <c r="BS1364" s="3"/>
      <c r="BT1364" s="3"/>
      <c r="BU1364" s="3"/>
      <c r="BV1364" s="3"/>
      <c r="BW1364" s="3"/>
      <c r="BX1364" s="3"/>
      <c r="BY1364" s="3"/>
      <c r="BZ1364" s="3"/>
      <c r="CA1364" s="3"/>
      <c r="CB1364" s="3"/>
      <c r="CC1364" s="3"/>
      <c r="CD1364" s="3"/>
      <c r="CE1364" s="3"/>
      <c r="CF1364" s="3"/>
      <c r="CG1364" s="3"/>
      <c r="CH1364" s="3"/>
      <c r="CI1364" s="3"/>
      <c r="CJ1364" s="3"/>
      <c r="CK1364" s="3"/>
      <c r="CL1364" s="3"/>
      <c r="CM1364" s="3"/>
      <c r="CN1364" s="3"/>
      <c r="CO1364" s="3"/>
      <c r="CP1364" s="3"/>
      <c r="CQ1364" s="3"/>
      <c r="CR1364" s="3"/>
      <c r="CS1364" s="3"/>
      <c r="CT1364" s="3"/>
      <c r="CU1364" s="3"/>
      <c r="CV1364" s="3"/>
      <c r="CW1364" s="3"/>
    </row>
    <row r="1365" spans="1:101" ht="21" customHeight="1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9"/>
      <c r="M1365" s="5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4"/>
      <c r="AP1365" s="4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  <c r="BM1365" s="3"/>
      <c r="BN1365" s="3"/>
      <c r="BO1365" s="3"/>
      <c r="BP1365" s="3"/>
      <c r="BQ1365" s="3"/>
      <c r="BR1365" s="3"/>
      <c r="BS1365" s="3"/>
      <c r="BT1365" s="3"/>
      <c r="BU1365" s="3"/>
      <c r="BV1365" s="3"/>
      <c r="BW1365" s="3"/>
      <c r="BX1365" s="3"/>
      <c r="BY1365" s="3"/>
      <c r="BZ1365" s="3"/>
      <c r="CA1365" s="3"/>
      <c r="CB1365" s="3"/>
      <c r="CC1365" s="3"/>
      <c r="CD1365" s="3"/>
      <c r="CE1365" s="3"/>
      <c r="CF1365" s="3"/>
      <c r="CG1365" s="3"/>
      <c r="CH1365" s="3"/>
      <c r="CI1365" s="3"/>
      <c r="CJ1365" s="3"/>
      <c r="CK1365" s="3"/>
      <c r="CL1365" s="3"/>
      <c r="CM1365" s="3"/>
      <c r="CN1365" s="3"/>
      <c r="CO1365" s="3"/>
      <c r="CP1365" s="3"/>
      <c r="CQ1365" s="3"/>
      <c r="CR1365" s="3"/>
      <c r="CS1365" s="3"/>
      <c r="CT1365" s="3"/>
      <c r="CU1365" s="3"/>
      <c r="CV1365" s="3"/>
      <c r="CW1365" s="3"/>
    </row>
    <row r="1366" spans="1:101" ht="21" customHeight="1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9"/>
      <c r="M1366" s="5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4"/>
      <c r="AP1366" s="4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  <c r="BM1366" s="3"/>
      <c r="BN1366" s="3"/>
      <c r="BO1366" s="3"/>
      <c r="BP1366" s="3"/>
      <c r="BQ1366" s="3"/>
      <c r="BR1366" s="3"/>
      <c r="BS1366" s="3"/>
      <c r="BT1366" s="3"/>
      <c r="BU1366" s="3"/>
      <c r="BV1366" s="3"/>
      <c r="BW1366" s="3"/>
      <c r="BX1366" s="3"/>
      <c r="BY1366" s="3"/>
      <c r="BZ1366" s="3"/>
      <c r="CA1366" s="3"/>
      <c r="CB1366" s="3"/>
      <c r="CC1366" s="3"/>
      <c r="CD1366" s="3"/>
      <c r="CE1366" s="3"/>
      <c r="CF1366" s="3"/>
      <c r="CG1366" s="3"/>
      <c r="CH1366" s="3"/>
      <c r="CI1366" s="3"/>
      <c r="CJ1366" s="3"/>
      <c r="CK1366" s="3"/>
      <c r="CL1366" s="3"/>
      <c r="CM1366" s="3"/>
      <c r="CN1366" s="3"/>
      <c r="CO1366" s="3"/>
      <c r="CP1366" s="3"/>
      <c r="CQ1366" s="3"/>
      <c r="CR1366" s="3"/>
      <c r="CS1366" s="3"/>
      <c r="CT1366" s="3"/>
      <c r="CU1366" s="3"/>
      <c r="CV1366" s="3"/>
      <c r="CW1366" s="3"/>
    </row>
    <row r="1367" spans="1:101" ht="21" customHeight="1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9"/>
      <c r="M1367" s="5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4"/>
      <c r="AP1367" s="4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  <c r="BM1367" s="3"/>
      <c r="BN1367" s="3"/>
      <c r="BO1367" s="3"/>
      <c r="BP1367" s="3"/>
      <c r="BQ1367" s="3"/>
      <c r="BR1367" s="3"/>
      <c r="BS1367" s="3"/>
      <c r="BT1367" s="3"/>
      <c r="BU1367" s="3"/>
      <c r="BV1367" s="3"/>
      <c r="BW1367" s="3"/>
      <c r="BX1367" s="3"/>
      <c r="BY1367" s="3"/>
      <c r="BZ1367" s="3"/>
      <c r="CA1367" s="3"/>
      <c r="CB1367" s="3"/>
      <c r="CC1367" s="3"/>
      <c r="CD1367" s="3"/>
      <c r="CE1367" s="3"/>
      <c r="CF1367" s="3"/>
      <c r="CG1367" s="3"/>
      <c r="CH1367" s="3"/>
      <c r="CI1367" s="3"/>
      <c r="CJ1367" s="3"/>
      <c r="CK1367" s="3"/>
      <c r="CL1367" s="3"/>
      <c r="CM1367" s="3"/>
      <c r="CN1367" s="3"/>
      <c r="CO1367" s="3"/>
      <c r="CP1367" s="3"/>
      <c r="CQ1367" s="3"/>
      <c r="CR1367" s="3"/>
      <c r="CS1367" s="3"/>
      <c r="CT1367" s="3"/>
      <c r="CU1367" s="3"/>
      <c r="CV1367" s="3"/>
      <c r="CW1367" s="3"/>
    </row>
    <row r="1368" spans="1:101" ht="21" customHeight="1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9"/>
      <c r="M1368" s="5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4"/>
      <c r="AP1368" s="4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  <c r="BM1368" s="3"/>
      <c r="BN1368" s="3"/>
      <c r="BO1368" s="3"/>
      <c r="BP1368" s="3"/>
      <c r="BQ1368" s="3"/>
      <c r="BR1368" s="3"/>
      <c r="BS1368" s="3"/>
      <c r="BT1368" s="3"/>
      <c r="BU1368" s="3"/>
      <c r="BV1368" s="3"/>
      <c r="BW1368" s="3"/>
      <c r="BX1368" s="3"/>
      <c r="BY1368" s="3"/>
      <c r="BZ1368" s="3"/>
      <c r="CA1368" s="3"/>
      <c r="CB1368" s="3"/>
      <c r="CC1368" s="3"/>
      <c r="CD1368" s="3"/>
      <c r="CE1368" s="3"/>
      <c r="CF1368" s="3"/>
      <c r="CG1368" s="3"/>
      <c r="CH1368" s="3"/>
      <c r="CI1368" s="3"/>
      <c r="CJ1368" s="3"/>
      <c r="CK1368" s="3"/>
      <c r="CL1368" s="3"/>
      <c r="CM1368" s="3"/>
      <c r="CN1368" s="3"/>
      <c r="CO1368" s="3"/>
      <c r="CP1368" s="3"/>
      <c r="CQ1368" s="3"/>
      <c r="CR1368" s="3"/>
      <c r="CS1368" s="3"/>
      <c r="CT1368" s="3"/>
      <c r="CU1368" s="3"/>
      <c r="CV1368" s="3"/>
      <c r="CW1368" s="3"/>
    </row>
    <row r="1369" spans="1:101" ht="21" customHeight="1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9"/>
      <c r="M1369" s="5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4"/>
      <c r="AP1369" s="4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  <c r="BM1369" s="3"/>
      <c r="BN1369" s="3"/>
      <c r="BO1369" s="3"/>
      <c r="BP1369" s="3"/>
      <c r="BQ1369" s="3"/>
      <c r="BR1369" s="3"/>
      <c r="BS1369" s="3"/>
      <c r="BT1369" s="3"/>
      <c r="BU1369" s="3"/>
      <c r="BV1369" s="3"/>
      <c r="BW1369" s="3"/>
      <c r="BX1369" s="3"/>
      <c r="BY1369" s="3"/>
      <c r="BZ1369" s="3"/>
      <c r="CA1369" s="3"/>
      <c r="CB1369" s="3"/>
      <c r="CC1369" s="3"/>
      <c r="CD1369" s="3"/>
      <c r="CE1369" s="3"/>
      <c r="CF1369" s="3"/>
      <c r="CG1369" s="3"/>
      <c r="CH1369" s="3"/>
      <c r="CI1369" s="3"/>
      <c r="CJ1369" s="3"/>
      <c r="CK1369" s="3"/>
      <c r="CL1369" s="3"/>
      <c r="CM1369" s="3"/>
      <c r="CN1369" s="3"/>
      <c r="CO1369" s="3"/>
      <c r="CP1369" s="3"/>
      <c r="CQ1369" s="3"/>
      <c r="CR1369" s="3"/>
      <c r="CS1369" s="3"/>
      <c r="CT1369" s="3"/>
      <c r="CU1369" s="3"/>
      <c r="CV1369" s="3"/>
      <c r="CW1369" s="3"/>
    </row>
    <row r="1370" spans="1:101" ht="21" customHeight="1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9"/>
      <c r="M1370" s="5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4"/>
      <c r="AP1370" s="4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  <c r="BM1370" s="3"/>
      <c r="BN1370" s="3"/>
      <c r="BO1370" s="3"/>
      <c r="BP1370" s="3"/>
      <c r="BQ1370" s="3"/>
      <c r="BR1370" s="3"/>
      <c r="BS1370" s="3"/>
      <c r="BT1370" s="3"/>
      <c r="BU1370" s="3"/>
      <c r="BV1370" s="3"/>
      <c r="BW1370" s="3"/>
      <c r="BX1370" s="3"/>
      <c r="BY1370" s="3"/>
      <c r="BZ1370" s="3"/>
      <c r="CA1370" s="3"/>
      <c r="CB1370" s="3"/>
      <c r="CC1370" s="3"/>
      <c r="CD1370" s="3"/>
      <c r="CE1370" s="3"/>
      <c r="CF1370" s="3"/>
      <c r="CG1370" s="3"/>
      <c r="CH1370" s="3"/>
      <c r="CI1370" s="3"/>
      <c r="CJ1370" s="3"/>
      <c r="CK1370" s="3"/>
      <c r="CL1370" s="3"/>
      <c r="CM1370" s="3"/>
      <c r="CN1370" s="3"/>
      <c r="CO1370" s="3"/>
      <c r="CP1370" s="3"/>
      <c r="CQ1370" s="3"/>
      <c r="CR1370" s="3"/>
      <c r="CS1370" s="3"/>
      <c r="CT1370" s="3"/>
      <c r="CU1370" s="3"/>
      <c r="CV1370" s="3"/>
      <c r="CW1370" s="3"/>
    </row>
    <row r="1371" spans="1:101" ht="21" customHeight="1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9"/>
      <c r="M1371" s="5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4"/>
      <c r="AP1371" s="4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  <c r="BM1371" s="3"/>
      <c r="BN1371" s="3"/>
      <c r="BO1371" s="3"/>
      <c r="BP1371" s="3"/>
      <c r="BQ1371" s="3"/>
      <c r="BR1371" s="3"/>
      <c r="BS1371" s="3"/>
      <c r="BT1371" s="3"/>
      <c r="BU1371" s="3"/>
      <c r="BV1371" s="3"/>
      <c r="BW1371" s="3"/>
      <c r="BX1371" s="3"/>
      <c r="BY1371" s="3"/>
      <c r="BZ1371" s="3"/>
      <c r="CA1371" s="3"/>
      <c r="CB1371" s="3"/>
      <c r="CC1371" s="3"/>
      <c r="CD1371" s="3"/>
      <c r="CE1371" s="3"/>
      <c r="CF1371" s="3"/>
      <c r="CG1371" s="3"/>
      <c r="CH1371" s="3"/>
      <c r="CI1371" s="3"/>
      <c r="CJ1371" s="3"/>
      <c r="CK1371" s="3"/>
      <c r="CL1371" s="3"/>
      <c r="CM1371" s="3"/>
      <c r="CN1371" s="3"/>
      <c r="CO1371" s="3"/>
      <c r="CP1371" s="3"/>
      <c r="CQ1371" s="3"/>
      <c r="CR1371" s="3"/>
      <c r="CS1371" s="3"/>
      <c r="CT1371" s="3"/>
      <c r="CU1371" s="3"/>
      <c r="CV1371" s="3"/>
      <c r="CW1371" s="3"/>
    </row>
    <row r="1372" spans="1:101" ht="21" customHeight="1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9"/>
      <c r="M1372" s="5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4"/>
      <c r="AP1372" s="4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  <c r="BM1372" s="3"/>
      <c r="BN1372" s="3"/>
      <c r="BO1372" s="3"/>
      <c r="BP1372" s="3"/>
      <c r="BQ1372" s="3"/>
      <c r="BR1372" s="3"/>
      <c r="BS1372" s="3"/>
      <c r="BT1372" s="3"/>
      <c r="BU1372" s="3"/>
      <c r="BV1372" s="3"/>
      <c r="BW1372" s="3"/>
      <c r="BX1372" s="3"/>
      <c r="BY1372" s="3"/>
      <c r="BZ1372" s="3"/>
      <c r="CA1372" s="3"/>
      <c r="CB1372" s="3"/>
      <c r="CC1372" s="3"/>
      <c r="CD1372" s="3"/>
      <c r="CE1372" s="3"/>
      <c r="CF1372" s="3"/>
      <c r="CG1372" s="3"/>
      <c r="CH1372" s="3"/>
      <c r="CI1372" s="3"/>
      <c r="CJ1372" s="3"/>
      <c r="CK1372" s="3"/>
      <c r="CL1372" s="3"/>
      <c r="CM1372" s="3"/>
      <c r="CN1372" s="3"/>
      <c r="CO1372" s="3"/>
      <c r="CP1372" s="3"/>
      <c r="CQ1372" s="3"/>
      <c r="CR1372" s="3"/>
      <c r="CS1372" s="3"/>
      <c r="CT1372" s="3"/>
      <c r="CU1372" s="3"/>
      <c r="CV1372" s="3"/>
      <c r="CW1372" s="3"/>
    </row>
    <row r="1373" spans="1:101" ht="21" customHeight="1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9"/>
      <c r="M1373" s="5"/>
      <c r="N1373" s="3"/>
      <c r="O1373" s="3"/>
      <c r="P1373" s="3"/>
      <c r="Q1373" s="3"/>
      <c r="R1373" s="4"/>
      <c r="S1373" s="4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4"/>
      <c r="AP1373" s="4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  <c r="BM1373" s="3"/>
      <c r="BN1373" s="3"/>
      <c r="BO1373" s="3"/>
      <c r="BP1373" s="3"/>
      <c r="BQ1373" s="3"/>
      <c r="BR1373" s="3"/>
      <c r="BS1373" s="3"/>
      <c r="BT1373" s="3"/>
      <c r="BU1373" s="3"/>
      <c r="BV1373" s="3"/>
      <c r="BW1373" s="3"/>
      <c r="BX1373" s="3"/>
      <c r="BY1373" s="3"/>
      <c r="BZ1373" s="3"/>
      <c r="CA1373" s="3"/>
      <c r="CB1373" s="3"/>
      <c r="CC1373" s="3"/>
      <c r="CD1373" s="3"/>
      <c r="CE1373" s="3"/>
      <c r="CF1373" s="3"/>
      <c r="CG1373" s="3"/>
      <c r="CH1373" s="3"/>
      <c r="CI1373" s="3"/>
      <c r="CJ1373" s="3"/>
      <c r="CK1373" s="3"/>
      <c r="CL1373" s="3"/>
      <c r="CM1373" s="3"/>
      <c r="CN1373" s="3"/>
      <c r="CO1373" s="3"/>
      <c r="CP1373" s="3"/>
      <c r="CQ1373" s="3"/>
      <c r="CR1373" s="3"/>
      <c r="CS1373" s="3"/>
      <c r="CT1373" s="3"/>
      <c r="CU1373" s="3"/>
      <c r="CV1373" s="3"/>
      <c r="CW1373" s="3"/>
    </row>
    <row r="1374" spans="1:101" ht="21" customHeight="1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9"/>
      <c r="M1374" s="5"/>
      <c r="N1374" s="3"/>
      <c r="O1374" s="3"/>
      <c r="P1374" s="3"/>
      <c r="Q1374" s="3"/>
      <c r="R1374" s="4"/>
      <c r="S1374" s="4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4"/>
      <c r="AP1374" s="4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  <c r="BM1374" s="3"/>
      <c r="BN1374" s="3"/>
      <c r="BO1374" s="3"/>
      <c r="BP1374" s="3"/>
      <c r="BQ1374" s="3"/>
      <c r="BR1374" s="3"/>
      <c r="BS1374" s="3"/>
      <c r="BT1374" s="3"/>
      <c r="BU1374" s="3"/>
      <c r="BV1374" s="3"/>
      <c r="BW1374" s="3"/>
      <c r="BX1374" s="3"/>
      <c r="BY1374" s="3"/>
      <c r="BZ1374" s="3"/>
      <c r="CA1374" s="3"/>
      <c r="CB1374" s="3"/>
      <c r="CC1374" s="3"/>
      <c r="CD1374" s="3"/>
      <c r="CE1374" s="3"/>
      <c r="CF1374" s="3"/>
      <c r="CG1374" s="3"/>
      <c r="CH1374" s="3"/>
      <c r="CI1374" s="3"/>
      <c r="CJ1374" s="3"/>
      <c r="CK1374" s="3"/>
      <c r="CL1374" s="3"/>
      <c r="CM1374" s="3"/>
      <c r="CN1374" s="3"/>
      <c r="CO1374" s="3"/>
      <c r="CP1374" s="3"/>
      <c r="CQ1374" s="3"/>
      <c r="CR1374" s="3"/>
      <c r="CS1374" s="3"/>
      <c r="CT1374" s="3"/>
      <c r="CU1374" s="3"/>
      <c r="CV1374" s="3"/>
      <c r="CW1374" s="3"/>
    </row>
    <row r="1375" spans="1:101" ht="21" customHeight="1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9"/>
      <c r="M1375" s="5"/>
      <c r="N1375" s="3"/>
      <c r="O1375" s="3"/>
      <c r="P1375" s="3"/>
      <c r="Q1375" s="3"/>
      <c r="R1375" s="4"/>
      <c r="S1375" s="4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4"/>
      <c r="AP1375" s="4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  <c r="BM1375" s="3"/>
      <c r="BN1375" s="3"/>
      <c r="BO1375" s="3"/>
      <c r="BP1375" s="3"/>
      <c r="BQ1375" s="3"/>
      <c r="BR1375" s="3"/>
      <c r="BS1375" s="3"/>
      <c r="BT1375" s="3"/>
      <c r="BU1375" s="3"/>
      <c r="BV1375" s="3"/>
      <c r="BW1375" s="3"/>
      <c r="BX1375" s="3"/>
      <c r="BY1375" s="3"/>
      <c r="BZ1375" s="3"/>
      <c r="CA1375" s="3"/>
      <c r="CB1375" s="3"/>
      <c r="CC1375" s="3"/>
      <c r="CD1375" s="3"/>
      <c r="CE1375" s="3"/>
      <c r="CF1375" s="3"/>
      <c r="CG1375" s="3"/>
      <c r="CH1375" s="3"/>
      <c r="CI1375" s="3"/>
      <c r="CJ1375" s="3"/>
      <c r="CK1375" s="3"/>
      <c r="CL1375" s="3"/>
      <c r="CM1375" s="3"/>
      <c r="CN1375" s="3"/>
      <c r="CO1375" s="3"/>
      <c r="CP1375" s="3"/>
      <c r="CQ1375" s="3"/>
      <c r="CR1375" s="3"/>
      <c r="CS1375" s="3"/>
      <c r="CT1375" s="3"/>
      <c r="CU1375" s="3"/>
      <c r="CV1375" s="3"/>
      <c r="CW1375" s="3"/>
    </row>
    <row r="1376" spans="1:101" ht="21" customHeight="1" x14ac:dyDescent="0.3">
      <c r="A1376" s="4"/>
      <c r="B1376" s="4"/>
      <c r="C1376" s="3"/>
      <c r="D1376" s="10"/>
      <c r="E1376" s="4"/>
      <c r="F1376" s="4"/>
      <c r="G1376" s="4"/>
      <c r="H1376" s="4"/>
      <c r="I1376" s="4"/>
      <c r="J1376" s="4"/>
      <c r="K1376" s="4"/>
      <c r="L1376" s="9"/>
      <c r="M1376" s="5"/>
      <c r="N1376" s="4"/>
      <c r="O1376" s="4"/>
      <c r="P1376" s="4"/>
      <c r="Q1376" s="4"/>
      <c r="R1376" s="4"/>
      <c r="S1376" s="4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4"/>
      <c r="AP1376" s="4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  <c r="BM1376" s="3"/>
      <c r="BN1376" s="3"/>
      <c r="BO1376" s="3"/>
      <c r="BP1376" s="3"/>
      <c r="BQ1376" s="3"/>
      <c r="BR1376" s="3"/>
      <c r="BS1376" s="3"/>
      <c r="BT1376" s="3"/>
      <c r="BU1376" s="3"/>
      <c r="BV1376" s="3"/>
      <c r="BW1376" s="3"/>
      <c r="BX1376" s="3"/>
      <c r="BY1376" s="3"/>
      <c r="BZ1376" s="3"/>
      <c r="CA1376" s="3"/>
      <c r="CB1376" s="3"/>
      <c r="CC1376" s="3"/>
      <c r="CD1376" s="3"/>
      <c r="CE1376" s="3"/>
      <c r="CF1376" s="3"/>
      <c r="CG1376" s="3"/>
      <c r="CH1376" s="3"/>
      <c r="CI1376" s="3"/>
      <c r="CJ1376" s="3"/>
      <c r="CK1376" s="3"/>
      <c r="CL1376" s="3"/>
      <c r="CM1376" s="3"/>
      <c r="CN1376" s="3"/>
      <c r="CO1376" s="3"/>
      <c r="CP1376" s="3"/>
      <c r="CQ1376" s="3"/>
      <c r="CR1376" s="3"/>
      <c r="CS1376" s="3"/>
      <c r="CT1376" s="3"/>
      <c r="CU1376" s="3"/>
      <c r="CV1376" s="3"/>
      <c r="CW1376" s="3"/>
    </row>
    <row r="1377" spans="1:101" ht="21" customHeight="1" x14ac:dyDescent="0.3">
      <c r="A1377" s="4"/>
      <c r="B1377" s="4"/>
      <c r="C1377" s="3"/>
      <c r="D1377" s="10"/>
      <c r="E1377" s="4"/>
      <c r="F1377" s="4"/>
      <c r="G1377" s="4"/>
      <c r="H1377" s="4"/>
      <c r="I1377" s="4"/>
      <c r="J1377" s="4"/>
      <c r="K1377" s="4"/>
      <c r="L1377" s="9"/>
      <c r="M1377" s="5"/>
      <c r="N1377" s="4"/>
      <c r="O1377" s="4"/>
      <c r="P1377" s="4"/>
      <c r="Q1377" s="4"/>
      <c r="R1377" s="4"/>
      <c r="S1377" s="4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4"/>
      <c r="AP1377" s="4"/>
      <c r="AQ1377" s="3"/>
      <c r="AR1377" s="3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  <c r="BF1377" s="4"/>
      <c r="BG1377" s="4"/>
      <c r="BH1377" s="4"/>
      <c r="BI1377" s="4"/>
      <c r="BJ1377" s="4"/>
      <c r="BK1377" s="4"/>
      <c r="BL1377" s="4"/>
      <c r="BM1377" s="4"/>
      <c r="BN1377" s="4"/>
      <c r="BO1377" s="4"/>
      <c r="BP1377" s="4"/>
      <c r="BQ1377" s="4"/>
      <c r="BR1377" s="4"/>
      <c r="BS1377" s="4"/>
      <c r="BT1377" s="4"/>
      <c r="BU1377" s="4"/>
      <c r="BV1377" s="4"/>
      <c r="BW1377" s="4"/>
      <c r="BX1377" s="4"/>
      <c r="BY1377" s="4"/>
      <c r="BZ1377" s="4"/>
      <c r="CA1377" s="4"/>
      <c r="CB1377" s="4"/>
      <c r="CC1377" s="4"/>
      <c r="CD1377" s="4"/>
      <c r="CE1377" s="4"/>
      <c r="CF1377" s="4"/>
      <c r="CG1377" s="4"/>
      <c r="CH1377" s="4"/>
      <c r="CI1377" s="4"/>
      <c r="CJ1377" s="4"/>
      <c r="CK1377" s="4"/>
      <c r="CL1377" s="4"/>
      <c r="CM1377" s="4"/>
      <c r="CN1377" s="4"/>
      <c r="CO1377" s="4"/>
      <c r="CP1377" s="4"/>
      <c r="CQ1377" s="4"/>
      <c r="CR1377" s="4"/>
      <c r="CS1377" s="4"/>
      <c r="CT1377" s="4"/>
      <c r="CU1377" s="4"/>
      <c r="CV1377" s="4"/>
      <c r="CW1377" s="4"/>
    </row>
    <row r="1378" spans="1:101" ht="21" customHeight="1" x14ac:dyDescent="0.3">
      <c r="A1378" s="4"/>
      <c r="B1378" s="4"/>
      <c r="C1378" s="3"/>
      <c r="D1378" s="10"/>
      <c r="E1378" s="4"/>
      <c r="F1378" s="4"/>
      <c r="G1378" s="4"/>
      <c r="H1378" s="4"/>
      <c r="I1378" s="4"/>
      <c r="J1378" s="4"/>
      <c r="K1378" s="4"/>
      <c r="L1378" s="9"/>
      <c r="M1378" s="5"/>
      <c r="N1378" s="4"/>
      <c r="O1378" s="4"/>
      <c r="P1378" s="4"/>
      <c r="Q1378" s="4"/>
      <c r="R1378" s="4"/>
      <c r="S1378" s="4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4"/>
      <c r="AP1378" s="4"/>
      <c r="AQ1378" s="3"/>
      <c r="AR1378" s="3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  <c r="BF1378" s="4"/>
      <c r="BG1378" s="4"/>
      <c r="BH1378" s="4"/>
      <c r="BI1378" s="4"/>
      <c r="BJ1378" s="4"/>
      <c r="BK1378" s="4"/>
      <c r="BL1378" s="4"/>
      <c r="BM1378" s="4"/>
      <c r="BN1378" s="4"/>
      <c r="BO1378" s="4"/>
      <c r="BP1378" s="4"/>
      <c r="BQ1378" s="4"/>
      <c r="BR1378" s="4"/>
      <c r="BS1378" s="4"/>
      <c r="BT1378" s="4"/>
      <c r="BU1378" s="4"/>
      <c r="BV1378" s="4"/>
      <c r="BW1378" s="4"/>
      <c r="BX1378" s="4"/>
      <c r="BY1378" s="4"/>
      <c r="BZ1378" s="4"/>
      <c r="CA1378" s="4"/>
      <c r="CB1378" s="4"/>
      <c r="CC1378" s="4"/>
      <c r="CD1378" s="4"/>
      <c r="CE1378" s="4"/>
      <c r="CF1378" s="4"/>
      <c r="CG1378" s="4"/>
      <c r="CH1378" s="4"/>
      <c r="CI1378" s="4"/>
      <c r="CJ1378" s="4"/>
      <c r="CK1378" s="4"/>
      <c r="CL1378" s="4"/>
      <c r="CM1378" s="4"/>
      <c r="CN1378" s="4"/>
      <c r="CO1378" s="4"/>
      <c r="CP1378" s="4"/>
      <c r="CQ1378" s="4"/>
      <c r="CR1378" s="4"/>
      <c r="CS1378" s="4"/>
      <c r="CT1378" s="4"/>
      <c r="CU1378" s="4"/>
      <c r="CV1378" s="4"/>
      <c r="CW1378" s="4"/>
    </row>
    <row r="1379" spans="1:101" ht="21" customHeight="1" x14ac:dyDescent="0.3">
      <c r="A1379" s="4"/>
      <c r="B1379" s="4"/>
      <c r="C1379" s="3"/>
      <c r="D1379" s="10"/>
      <c r="E1379" s="4"/>
      <c r="F1379" s="4"/>
      <c r="G1379" s="4"/>
      <c r="H1379" s="4"/>
      <c r="I1379" s="4"/>
      <c r="J1379" s="4"/>
      <c r="K1379" s="4"/>
      <c r="L1379" s="9"/>
      <c r="M1379" s="5"/>
      <c r="N1379" s="4"/>
      <c r="O1379" s="4"/>
      <c r="P1379" s="4"/>
      <c r="Q1379" s="4"/>
      <c r="R1379" s="4"/>
      <c r="S1379" s="4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4"/>
      <c r="AP1379" s="4"/>
      <c r="AQ1379" s="3"/>
      <c r="AR1379" s="3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  <c r="BF1379" s="4"/>
      <c r="BG1379" s="4"/>
      <c r="BH1379" s="4"/>
      <c r="BI1379" s="4"/>
      <c r="BJ1379" s="4"/>
      <c r="BK1379" s="4"/>
      <c r="BL1379" s="4"/>
      <c r="BM1379" s="4"/>
      <c r="BN1379" s="4"/>
      <c r="BO1379" s="4"/>
      <c r="BP1379" s="4"/>
      <c r="BQ1379" s="4"/>
      <c r="BR1379" s="4"/>
      <c r="BS1379" s="4"/>
      <c r="BT1379" s="4"/>
      <c r="BU1379" s="4"/>
      <c r="BV1379" s="4"/>
      <c r="BW1379" s="4"/>
      <c r="BX1379" s="4"/>
      <c r="BY1379" s="4"/>
      <c r="BZ1379" s="4"/>
      <c r="CA1379" s="4"/>
      <c r="CB1379" s="4"/>
      <c r="CC1379" s="4"/>
      <c r="CD1379" s="4"/>
      <c r="CE1379" s="4"/>
      <c r="CF1379" s="4"/>
      <c r="CG1379" s="4"/>
      <c r="CH1379" s="4"/>
      <c r="CI1379" s="4"/>
      <c r="CJ1379" s="4"/>
      <c r="CK1379" s="4"/>
      <c r="CL1379" s="4"/>
      <c r="CM1379" s="4"/>
      <c r="CN1379" s="4"/>
      <c r="CO1379" s="4"/>
      <c r="CP1379" s="4"/>
      <c r="CQ1379" s="4"/>
      <c r="CR1379" s="4"/>
      <c r="CS1379" s="4"/>
      <c r="CT1379" s="4"/>
      <c r="CU1379" s="4"/>
      <c r="CV1379" s="4"/>
      <c r="CW1379" s="4"/>
    </row>
    <row r="1380" spans="1:101" ht="21" customHeight="1" x14ac:dyDescent="0.3">
      <c r="A1380" s="4"/>
      <c r="B1380" s="4"/>
      <c r="C1380" s="3"/>
      <c r="D1380" s="10"/>
      <c r="E1380" s="4"/>
      <c r="F1380" s="4"/>
      <c r="G1380" s="4"/>
      <c r="H1380" s="4"/>
      <c r="I1380" s="4"/>
      <c r="J1380" s="4"/>
      <c r="K1380" s="4"/>
      <c r="L1380" s="9"/>
      <c r="M1380" s="5"/>
      <c r="N1380" s="4"/>
      <c r="O1380" s="4"/>
      <c r="P1380" s="4"/>
      <c r="Q1380" s="4"/>
      <c r="R1380" s="4"/>
      <c r="S1380" s="4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4"/>
      <c r="AP1380" s="4"/>
      <c r="AQ1380" s="3"/>
      <c r="AR1380" s="3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  <c r="BF1380" s="4"/>
      <c r="BG1380" s="4"/>
      <c r="BH1380" s="4"/>
      <c r="BI1380" s="4"/>
      <c r="BJ1380" s="4"/>
      <c r="BK1380" s="4"/>
      <c r="BL1380" s="4"/>
      <c r="BM1380" s="4"/>
      <c r="BN1380" s="4"/>
      <c r="BO1380" s="4"/>
      <c r="BP1380" s="4"/>
      <c r="BQ1380" s="4"/>
      <c r="BR1380" s="4"/>
      <c r="BS1380" s="4"/>
      <c r="BT1380" s="4"/>
      <c r="BU1380" s="4"/>
      <c r="BV1380" s="4"/>
      <c r="BW1380" s="4"/>
      <c r="BX1380" s="4"/>
      <c r="BY1380" s="4"/>
      <c r="BZ1380" s="4"/>
      <c r="CA1380" s="4"/>
      <c r="CB1380" s="4"/>
      <c r="CC1380" s="4"/>
      <c r="CD1380" s="4"/>
      <c r="CE1380" s="4"/>
      <c r="CF1380" s="4"/>
      <c r="CG1380" s="4"/>
      <c r="CH1380" s="4"/>
      <c r="CI1380" s="4"/>
      <c r="CJ1380" s="4"/>
      <c r="CK1380" s="4"/>
      <c r="CL1380" s="4"/>
      <c r="CM1380" s="4"/>
      <c r="CN1380" s="4"/>
      <c r="CO1380" s="4"/>
      <c r="CP1380" s="4"/>
      <c r="CQ1380" s="4"/>
      <c r="CR1380" s="4"/>
      <c r="CS1380" s="4"/>
      <c r="CT1380" s="4"/>
      <c r="CU1380" s="4"/>
      <c r="CV1380" s="4"/>
      <c r="CW1380" s="4"/>
    </row>
    <row r="1381" spans="1:101" ht="21" customHeight="1" x14ac:dyDescent="0.3">
      <c r="A1381" s="4"/>
      <c r="B1381" s="4"/>
      <c r="C1381" s="3"/>
      <c r="D1381" s="10"/>
      <c r="E1381" s="4"/>
      <c r="F1381" s="4"/>
      <c r="G1381" s="4"/>
      <c r="H1381" s="4"/>
      <c r="I1381" s="4"/>
      <c r="J1381" s="4"/>
      <c r="K1381" s="4"/>
      <c r="L1381" s="9"/>
      <c r="M1381" s="5"/>
      <c r="N1381" s="4"/>
      <c r="O1381" s="4"/>
      <c r="P1381" s="4"/>
      <c r="Q1381" s="4"/>
      <c r="R1381" s="4"/>
      <c r="S1381" s="4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4"/>
      <c r="AP1381" s="4"/>
      <c r="AQ1381" s="3"/>
      <c r="AR1381" s="3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  <c r="BF1381" s="4"/>
      <c r="BG1381" s="4"/>
      <c r="BH1381" s="4"/>
      <c r="BI1381" s="4"/>
      <c r="BJ1381" s="4"/>
      <c r="BK1381" s="4"/>
      <c r="BL1381" s="4"/>
      <c r="BM1381" s="4"/>
      <c r="BN1381" s="4"/>
      <c r="BO1381" s="4"/>
      <c r="BP1381" s="4"/>
      <c r="BQ1381" s="4"/>
      <c r="BR1381" s="4"/>
      <c r="BS1381" s="4"/>
      <c r="BT1381" s="4"/>
      <c r="BU1381" s="4"/>
      <c r="BV1381" s="4"/>
      <c r="BW1381" s="4"/>
      <c r="BX1381" s="4"/>
      <c r="BY1381" s="4"/>
      <c r="BZ1381" s="4"/>
      <c r="CA1381" s="4"/>
      <c r="CB1381" s="4"/>
      <c r="CC1381" s="4"/>
      <c r="CD1381" s="4"/>
      <c r="CE1381" s="4"/>
      <c r="CF1381" s="4"/>
      <c r="CG1381" s="4"/>
      <c r="CH1381" s="4"/>
      <c r="CI1381" s="4"/>
      <c r="CJ1381" s="4"/>
      <c r="CK1381" s="4"/>
      <c r="CL1381" s="4"/>
      <c r="CM1381" s="4"/>
      <c r="CN1381" s="4"/>
      <c r="CO1381" s="4"/>
      <c r="CP1381" s="4"/>
      <c r="CQ1381" s="4"/>
      <c r="CR1381" s="4"/>
      <c r="CS1381" s="4"/>
      <c r="CT1381" s="4"/>
      <c r="CU1381" s="4"/>
      <c r="CV1381" s="4"/>
      <c r="CW1381" s="4"/>
    </row>
    <row r="1382" spans="1:101" ht="21" customHeight="1" x14ac:dyDescent="0.3">
      <c r="A1382" s="4"/>
      <c r="B1382" s="4"/>
      <c r="C1382" s="3"/>
      <c r="D1382" s="10"/>
      <c r="E1382" s="4"/>
      <c r="F1382" s="4"/>
      <c r="G1382" s="4"/>
      <c r="H1382" s="4"/>
      <c r="I1382" s="4"/>
      <c r="J1382" s="4"/>
      <c r="K1382" s="4"/>
      <c r="L1382" s="9"/>
      <c r="M1382" s="5"/>
      <c r="N1382" s="4"/>
      <c r="O1382" s="4"/>
      <c r="P1382" s="4"/>
      <c r="Q1382" s="4"/>
      <c r="R1382" s="4"/>
      <c r="S1382" s="4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4"/>
      <c r="AP1382" s="4"/>
      <c r="AQ1382" s="3"/>
      <c r="AR1382" s="3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  <c r="BF1382" s="4"/>
      <c r="BG1382" s="4"/>
      <c r="BH1382" s="4"/>
      <c r="BI1382" s="4"/>
      <c r="BJ1382" s="4"/>
      <c r="BK1382" s="4"/>
      <c r="BL1382" s="4"/>
      <c r="BM1382" s="4"/>
      <c r="BN1382" s="4"/>
      <c r="BO1382" s="4"/>
      <c r="BP1382" s="4"/>
      <c r="BQ1382" s="4"/>
      <c r="BR1382" s="4"/>
      <c r="BS1382" s="4"/>
      <c r="BT1382" s="4"/>
      <c r="BU1382" s="4"/>
      <c r="BV1382" s="4"/>
      <c r="BW1382" s="4"/>
      <c r="BX1382" s="4"/>
      <c r="BY1382" s="4"/>
      <c r="BZ1382" s="4"/>
      <c r="CA1382" s="4"/>
      <c r="CB1382" s="4"/>
      <c r="CC1382" s="4"/>
      <c r="CD1382" s="4"/>
      <c r="CE1382" s="4"/>
      <c r="CF1382" s="4"/>
      <c r="CG1382" s="4"/>
      <c r="CH1382" s="4"/>
      <c r="CI1382" s="4"/>
      <c r="CJ1382" s="4"/>
      <c r="CK1382" s="4"/>
      <c r="CL1382" s="4"/>
      <c r="CM1382" s="4"/>
      <c r="CN1382" s="4"/>
      <c r="CO1382" s="4"/>
      <c r="CP1382" s="4"/>
      <c r="CQ1382" s="4"/>
      <c r="CR1382" s="4"/>
      <c r="CS1382" s="4"/>
      <c r="CT1382" s="4"/>
      <c r="CU1382" s="4"/>
      <c r="CV1382" s="4"/>
      <c r="CW1382" s="4"/>
    </row>
    <row r="1383" spans="1:101" ht="21" customHeight="1" x14ac:dyDescent="0.3">
      <c r="A1383" s="4"/>
      <c r="B1383" s="4"/>
      <c r="C1383" s="3"/>
      <c r="D1383" s="10"/>
      <c r="E1383" s="4"/>
      <c r="F1383" s="4"/>
      <c r="G1383" s="4"/>
      <c r="H1383" s="4"/>
      <c r="I1383" s="4"/>
      <c r="J1383" s="4"/>
      <c r="K1383" s="4"/>
      <c r="L1383" s="9"/>
      <c r="M1383" s="5"/>
      <c r="N1383" s="4"/>
      <c r="O1383" s="4"/>
      <c r="P1383" s="4"/>
      <c r="Q1383" s="4"/>
      <c r="R1383" s="4"/>
      <c r="S1383" s="4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4"/>
      <c r="AP1383" s="4"/>
      <c r="AQ1383" s="3"/>
      <c r="AR1383" s="3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  <c r="BF1383" s="4"/>
      <c r="BG1383" s="4"/>
      <c r="BH1383" s="4"/>
      <c r="BI1383" s="4"/>
      <c r="BJ1383" s="4"/>
      <c r="BK1383" s="4"/>
      <c r="BL1383" s="4"/>
      <c r="BM1383" s="4"/>
      <c r="BN1383" s="4"/>
      <c r="BO1383" s="4"/>
      <c r="BP1383" s="4"/>
      <c r="BQ1383" s="4"/>
      <c r="BR1383" s="4"/>
      <c r="BS1383" s="4"/>
      <c r="BT1383" s="4"/>
      <c r="BU1383" s="4"/>
      <c r="BV1383" s="4"/>
      <c r="BW1383" s="4"/>
      <c r="BX1383" s="4"/>
      <c r="BY1383" s="4"/>
      <c r="BZ1383" s="4"/>
      <c r="CA1383" s="4"/>
      <c r="CB1383" s="4"/>
      <c r="CC1383" s="4"/>
      <c r="CD1383" s="4"/>
      <c r="CE1383" s="4"/>
      <c r="CF1383" s="4"/>
      <c r="CG1383" s="4"/>
      <c r="CH1383" s="4"/>
      <c r="CI1383" s="4"/>
      <c r="CJ1383" s="4"/>
      <c r="CK1383" s="4"/>
      <c r="CL1383" s="4"/>
      <c r="CM1383" s="4"/>
      <c r="CN1383" s="4"/>
      <c r="CO1383" s="4"/>
      <c r="CP1383" s="4"/>
      <c r="CQ1383" s="4"/>
      <c r="CR1383" s="4"/>
      <c r="CS1383" s="4"/>
      <c r="CT1383" s="4"/>
      <c r="CU1383" s="4"/>
      <c r="CV1383" s="4"/>
      <c r="CW1383" s="4"/>
    </row>
    <row r="1384" spans="1:101" ht="21" customHeight="1" x14ac:dyDescent="0.3">
      <c r="A1384" s="4"/>
      <c r="B1384" s="4"/>
      <c r="C1384" s="3"/>
      <c r="D1384" s="10"/>
      <c r="E1384" s="4"/>
      <c r="F1384" s="4"/>
      <c r="G1384" s="4"/>
      <c r="H1384" s="4"/>
      <c r="I1384" s="4"/>
      <c r="J1384" s="4"/>
      <c r="K1384" s="4"/>
      <c r="L1384" s="9"/>
      <c r="M1384" s="5"/>
      <c r="N1384" s="4"/>
      <c r="O1384" s="4"/>
      <c r="P1384" s="4"/>
      <c r="Q1384" s="4"/>
      <c r="R1384" s="4"/>
      <c r="S1384" s="4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4"/>
      <c r="AP1384" s="4"/>
      <c r="AQ1384" s="3"/>
      <c r="AR1384" s="3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  <c r="CF1384" s="4"/>
      <c r="CG1384" s="4"/>
      <c r="CH1384" s="4"/>
      <c r="CI1384" s="4"/>
      <c r="CJ1384" s="4"/>
      <c r="CK1384" s="4"/>
      <c r="CL1384" s="4"/>
      <c r="CM1384" s="4"/>
      <c r="CN1384" s="4"/>
      <c r="CO1384" s="4"/>
      <c r="CP1384" s="4"/>
      <c r="CQ1384" s="4"/>
      <c r="CR1384" s="4"/>
      <c r="CS1384" s="4"/>
      <c r="CT1384" s="4"/>
      <c r="CU1384" s="4"/>
      <c r="CV1384" s="4"/>
      <c r="CW1384" s="4"/>
    </row>
    <row r="1385" spans="1:101" ht="21" customHeight="1" x14ac:dyDescent="0.3">
      <c r="A1385" s="4"/>
      <c r="B1385" s="4"/>
      <c r="C1385" s="3"/>
      <c r="D1385" s="10"/>
      <c r="E1385" s="4"/>
      <c r="F1385" s="4"/>
      <c r="G1385" s="4"/>
      <c r="H1385" s="4"/>
      <c r="I1385" s="4"/>
      <c r="J1385" s="4"/>
      <c r="K1385" s="4"/>
      <c r="L1385" s="9"/>
      <c r="M1385" s="5"/>
      <c r="N1385" s="4"/>
      <c r="O1385" s="4"/>
      <c r="P1385" s="4"/>
      <c r="Q1385" s="4"/>
      <c r="R1385" s="4"/>
      <c r="S1385" s="4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4"/>
      <c r="AP1385" s="4"/>
      <c r="AQ1385" s="3"/>
      <c r="AR1385" s="3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  <c r="BF1385" s="4"/>
      <c r="BG1385" s="4"/>
      <c r="BH1385" s="4"/>
      <c r="BI1385" s="4"/>
      <c r="BJ1385" s="4"/>
      <c r="BK1385" s="4"/>
      <c r="BL1385" s="4"/>
      <c r="BM1385" s="4"/>
      <c r="BN1385" s="4"/>
      <c r="BO1385" s="4"/>
      <c r="BP1385" s="4"/>
      <c r="BQ1385" s="4"/>
      <c r="BR1385" s="4"/>
      <c r="BS1385" s="4"/>
      <c r="BT1385" s="4"/>
      <c r="BU1385" s="4"/>
      <c r="BV1385" s="4"/>
      <c r="BW1385" s="4"/>
      <c r="BX1385" s="4"/>
      <c r="BY1385" s="4"/>
      <c r="BZ1385" s="4"/>
      <c r="CA1385" s="4"/>
      <c r="CB1385" s="4"/>
      <c r="CC1385" s="4"/>
      <c r="CD1385" s="4"/>
      <c r="CE1385" s="4"/>
      <c r="CF1385" s="4"/>
      <c r="CG1385" s="4"/>
      <c r="CH1385" s="4"/>
      <c r="CI1385" s="4"/>
      <c r="CJ1385" s="4"/>
      <c r="CK1385" s="4"/>
      <c r="CL1385" s="4"/>
      <c r="CM1385" s="4"/>
      <c r="CN1385" s="4"/>
      <c r="CO1385" s="4"/>
      <c r="CP1385" s="4"/>
      <c r="CQ1385" s="4"/>
      <c r="CR1385" s="4"/>
      <c r="CS1385" s="4"/>
      <c r="CT1385" s="4"/>
      <c r="CU1385" s="4"/>
      <c r="CV1385" s="4"/>
      <c r="CW1385" s="4"/>
    </row>
    <row r="1386" spans="1:101" ht="21" customHeight="1" x14ac:dyDescent="0.3">
      <c r="A1386" s="4"/>
      <c r="B1386" s="4"/>
      <c r="C1386" s="3"/>
      <c r="D1386" s="10"/>
      <c r="E1386" s="4"/>
      <c r="F1386" s="4"/>
      <c r="G1386" s="4"/>
      <c r="H1386" s="4"/>
      <c r="I1386" s="4"/>
      <c r="J1386" s="4"/>
      <c r="K1386" s="4"/>
      <c r="L1386" s="9"/>
      <c r="M1386" s="5"/>
      <c r="N1386" s="4"/>
      <c r="O1386" s="4"/>
      <c r="P1386" s="4"/>
      <c r="Q1386" s="4"/>
      <c r="R1386" s="4"/>
      <c r="S1386" s="4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4"/>
      <c r="AP1386" s="4"/>
      <c r="AQ1386" s="3"/>
      <c r="AR1386" s="3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  <c r="BF1386" s="4"/>
      <c r="BG1386" s="4"/>
      <c r="BH1386" s="4"/>
      <c r="BI1386" s="4"/>
      <c r="BJ1386" s="4"/>
      <c r="BK1386" s="4"/>
      <c r="BL1386" s="4"/>
      <c r="BM1386" s="4"/>
      <c r="BN1386" s="4"/>
      <c r="BO1386" s="4"/>
      <c r="BP1386" s="4"/>
      <c r="BQ1386" s="4"/>
      <c r="BR1386" s="4"/>
      <c r="BS1386" s="4"/>
      <c r="BT1386" s="4"/>
      <c r="BU1386" s="4"/>
      <c r="BV1386" s="4"/>
      <c r="BW1386" s="4"/>
      <c r="BX1386" s="4"/>
      <c r="BY1386" s="4"/>
      <c r="BZ1386" s="4"/>
      <c r="CA1386" s="4"/>
      <c r="CB1386" s="4"/>
      <c r="CC1386" s="4"/>
      <c r="CD1386" s="4"/>
      <c r="CE1386" s="4"/>
      <c r="CF1386" s="4"/>
      <c r="CG1386" s="4"/>
      <c r="CH1386" s="4"/>
      <c r="CI1386" s="4"/>
      <c r="CJ1386" s="4"/>
      <c r="CK1386" s="4"/>
      <c r="CL1386" s="4"/>
      <c r="CM1386" s="4"/>
      <c r="CN1386" s="4"/>
      <c r="CO1386" s="4"/>
      <c r="CP1386" s="4"/>
      <c r="CQ1386" s="4"/>
      <c r="CR1386" s="4"/>
      <c r="CS1386" s="4"/>
      <c r="CT1386" s="4"/>
      <c r="CU1386" s="4"/>
      <c r="CV1386" s="4"/>
      <c r="CW1386" s="4"/>
    </row>
    <row r="1387" spans="1:101" ht="21" customHeight="1" x14ac:dyDescent="0.3">
      <c r="A1387" s="4"/>
      <c r="B1387" s="4"/>
      <c r="C1387" s="3"/>
      <c r="D1387" s="10"/>
      <c r="E1387" s="4"/>
      <c r="F1387" s="4"/>
      <c r="G1387" s="4"/>
      <c r="H1387" s="4"/>
      <c r="I1387" s="4"/>
      <c r="J1387" s="4"/>
      <c r="K1387" s="4"/>
      <c r="L1387" s="9"/>
      <c r="M1387" s="5"/>
      <c r="N1387" s="4"/>
      <c r="O1387" s="4"/>
      <c r="P1387" s="4"/>
      <c r="Q1387" s="4"/>
      <c r="R1387" s="4"/>
      <c r="S1387" s="4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4"/>
      <c r="AP1387" s="4"/>
      <c r="AQ1387" s="3"/>
      <c r="AR1387" s="3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  <c r="BF1387" s="4"/>
      <c r="BG1387" s="4"/>
      <c r="BH1387" s="4"/>
      <c r="BI1387" s="4"/>
      <c r="BJ1387" s="4"/>
      <c r="BK1387" s="4"/>
      <c r="BL1387" s="4"/>
      <c r="BM1387" s="4"/>
      <c r="BN1387" s="4"/>
      <c r="BO1387" s="4"/>
      <c r="BP1387" s="4"/>
      <c r="BQ1387" s="4"/>
      <c r="BR1387" s="4"/>
      <c r="BS1387" s="4"/>
      <c r="BT1387" s="4"/>
      <c r="BU1387" s="4"/>
      <c r="BV1387" s="4"/>
      <c r="BW1387" s="4"/>
      <c r="BX1387" s="4"/>
      <c r="BY1387" s="4"/>
      <c r="BZ1387" s="4"/>
      <c r="CA1387" s="4"/>
      <c r="CB1387" s="4"/>
      <c r="CC1387" s="4"/>
      <c r="CD1387" s="4"/>
      <c r="CE1387" s="4"/>
      <c r="CF1387" s="4"/>
      <c r="CG1387" s="4"/>
      <c r="CH1387" s="4"/>
      <c r="CI1387" s="4"/>
      <c r="CJ1387" s="4"/>
      <c r="CK1387" s="4"/>
      <c r="CL1387" s="4"/>
      <c r="CM1387" s="4"/>
      <c r="CN1387" s="4"/>
      <c r="CO1387" s="4"/>
      <c r="CP1387" s="4"/>
      <c r="CQ1387" s="4"/>
      <c r="CR1387" s="4"/>
      <c r="CS1387" s="4"/>
      <c r="CT1387" s="4"/>
      <c r="CU1387" s="4"/>
      <c r="CV1387" s="4"/>
      <c r="CW1387" s="4"/>
    </row>
    <row r="1388" spans="1:101" ht="21" customHeight="1" x14ac:dyDescent="0.3">
      <c r="A1388" s="4"/>
      <c r="B1388" s="4"/>
      <c r="C1388" s="3"/>
      <c r="D1388" s="10"/>
      <c r="E1388" s="4"/>
      <c r="F1388" s="4"/>
      <c r="G1388" s="4"/>
      <c r="H1388" s="4"/>
      <c r="I1388" s="4"/>
      <c r="J1388" s="4"/>
      <c r="K1388" s="4"/>
      <c r="L1388" s="9"/>
      <c r="M1388" s="5"/>
      <c r="N1388" s="4"/>
      <c r="O1388" s="4"/>
      <c r="P1388" s="4"/>
      <c r="Q1388" s="4"/>
      <c r="R1388" s="4"/>
      <c r="S1388" s="4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4"/>
      <c r="AP1388" s="4"/>
      <c r="AQ1388" s="3"/>
      <c r="AR1388" s="3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  <c r="BF1388" s="4"/>
      <c r="BG1388" s="4"/>
      <c r="BH1388" s="4"/>
      <c r="BI1388" s="4"/>
      <c r="BJ1388" s="4"/>
      <c r="BK1388" s="4"/>
      <c r="BL1388" s="4"/>
      <c r="BM1388" s="4"/>
      <c r="BN1388" s="4"/>
      <c r="BO1388" s="4"/>
      <c r="BP1388" s="4"/>
      <c r="BQ1388" s="4"/>
      <c r="BR1388" s="4"/>
      <c r="BS1388" s="4"/>
      <c r="BT1388" s="4"/>
      <c r="BU1388" s="4"/>
      <c r="BV1388" s="4"/>
      <c r="BW1388" s="4"/>
      <c r="BX1388" s="4"/>
      <c r="BY1388" s="4"/>
      <c r="BZ1388" s="4"/>
      <c r="CA1388" s="4"/>
      <c r="CB1388" s="4"/>
      <c r="CC1388" s="4"/>
      <c r="CD1388" s="4"/>
      <c r="CE1388" s="4"/>
      <c r="CF1388" s="4"/>
      <c r="CG1388" s="4"/>
      <c r="CH1388" s="4"/>
      <c r="CI1388" s="4"/>
      <c r="CJ1388" s="4"/>
      <c r="CK1388" s="4"/>
      <c r="CL1388" s="4"/>
      <c r="CM1388" s="4"/>
      <c r="CN1388" s="4"/>
      <c r="CO1388" s="4"/>
      <c r="CP1388" s="4"/>
      <c r="CQ1388" s="4"/>
      <c r="CR1388" s="4"/>
      <c r="CS1388" s="4"/>
      <c r="CT1388" s="4"/>
      <c r="CU1388" s="4"/>
      <c r="CV1388" s="4"/>
      <c r="CW1388" s="4"/>
    </row>
    <row r="1389" spans="1:101" ht="21" customHeight="1" x14ac:dyDescent="0.3">
      <c r="A1389" s="4"/>
      <c r="B1389" s="4"/>
      <c r="C1389" s="3"/>
      <c r="D1389" s="10"/>
      <c r="E1389" s="4"/>
      <c r="F1389" s="4"/>
      <c r="G1389" s="4"/>
      <c r="H1389" s="4"/>
      <c r="I1389" s="4"/>
      <c r="J1389" s="4"/>
      <c r="K1389" s="4"/>
      <c r="L1389" s="9"/>
      <c r="M1389" s="5"/>
      <c r="N1389" s="4"/>
      <c r="O1389" s="4"/>
      <c r="P1389" s="4"/>
      <c r="Q1389" s="4"/>
      <c r="R1389" s="4"/>
      <c r="S1389" s="4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4"/>
      <c r="AP1389" s="4"/>
      <c r="AQ1389" s="3"/>
      <c r="AR1389" s="3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  <c r="BF1389" s="4"/>
      <c r="BG1389" s="4"/>
      <c r="BH1389" s="4"/>
      <c r="BI1389" s="4"/>
      <c r="BJ1389" s="4"/>
      <c r="BK1389" s="4"/>
      <c r="BL1389" s="4"/>
      <c r="BM1389" s="4"/>
      <c r="BN1389" s="4"/>
      <c r="BO1389" s="4"/>
      <c r="BP1389" s="4"/>
      <c r="BQ1389" s="4"/>
      <c r="BR1389" s="4"/>
      <c r="BS1389" s="4"/>
      <c r="BT1389" s="4"/>
      <c r="BU1389" s="4"/>
      <c r="BV1389" s="4"/>
      <c r="BW1389" s="4"/>
      <c r="BX1389" s="4"/>
      <c r="BY1389" s="4"/>
      <c r="BZ1389" s="4"/>
      <c r="CA1389" s="4"/>
      <c r="CB1389" s="4"/>
      <c r="CC1389" s="4"/>
      <c r="CD1389" s="4"/>
      <c r="CE1389" s="4"/>
      <c r="CF1389" s="4"/>
      <c r="CG1389" s="4"/>
      <c r="CH1389" s="4"/>
      <c r="CI1389" s="4"/>
      <c r="CJ1389" s="4"/>
      <c r="CK1389" s="4"/>
      <c r="CL1389" s="4"/>
      <c r="CM1389" s="4"/>
      <c r="CN1389" s="4"/>
      <c r="CO1389" s="4"/>
      <c r="CP1389" s="4"/>
      <c r="CQ1389" s="4"/>
      <c r="CR1389" s="4"/>
      <c r="CS1389" s="4"/>
      <c r="CT1389" s="4"/>
      <c r="CU1389" s="4"/>
      <c r="CV1389" s="4"/>
      <c r="CW1389" s="4"/>
    </row>
    <row r="1390" spans="1:101" ht="21" customHeight="1" x14ac:dyDescent="0.3">
      <c r="A1390" s="4"/>
      <c r="B1390" s="4"/>
      <c r="C1390" s="3"/>
      <c r="D1390" s="10"/>
      <c r="E1390" s="4"/>
      <c r="F1390" s="4"/>
      <c r="G1390" s="4"/>
      <c r="H1390" s="4"/>
      <c r="I1390" s="4"/>
      <c r="J1390" s="4"/>
      <c r="K1390" s="4"/>
      <c r="L1390" s="9"/>
      <c r="M1390" s="5"/>
      <c r="N1390" s="4"/>
      <c r="O1390" s="4"/>
      <c r="P1390" s="4"/>
      <c r="Q1390" s="4"/>
      <c r="R1390" s="4"/>
      <c r="S1390" s="4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4"/>
      <c r="AP1390" s="4"/>
      <c r="AQ1390" s="3"/>
      <c r="AR1390" s="3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  <c r="BF1390" s="4"/>
      <c r="BG1390" s="4"/>
      <c r="BH1390" s="4"/>
      <c r="BI1390" s="4"/>
      <c r="BJ1390" s="4"/>
      <c r="BK1390" s="4"/>
      <c r="BL1390" s="4"/>
      <c r="BM1390" s="4"/>
      <c r="BN1390" s="4"/>
      <c r="BO1390" s="4"/>
      <c r="BP1390" s="4"/>
      <c r="BQ1390" s="4"/>
      <c r="BR1390" s="4"/>
      <c r="BS1390" s="4"/>
      <c r="BT1390" s="4"/>
      <c r="BU1390" s="4"/>
      <c r="BV1390" s="4"/>
      <c r="BW1390" s="4"/>
      <c r="BX1390" s="4"/>
      <c r="BY1390" s="4"/>
      <c r="BZ1390" s="4"/>
      <c r="CA1390" s="4"/>
      <c r="CB1390" s="4"/>
      <c r="CC1390" s="4"/>
      <c r="CD1390" s="4"/>
      <c r="CE1390" s="4"/>
      <c r="CF1390" s="4"/>
      <c r="CG1390" s="4"/>
      <c r="CH1390" s="4"/>
      <c r="CI1390" s="4"/>
      <c r="CJ1390" s="4"/>
      <c r="CK1390" s="4"/>
      <c r="CL1390" s="4"/>
      <c r="CM1390" s="4"/>
      <c r="CN1390" s="4"/>
      <c r="CO1390" s="4"/>
      <c r="CP1390" s="4"/>
      <c r="CQ1390" s="4"/>
      <c r="CR1390" s="4"/>
      <c r="CS1390" s="4"/>
      <c r="CT1390" s="4"/>
      <c r="CU1390" s="4"/>
      <c r="CV1390" s="4"/>
      <c r="CW1390" s="4"/>
    </row>
    <row r="1391" spans="1:101" ht="21" customHeight="1" x14ac:dyDescent="0.3">
      <c r="A1391" s="4"/>
      <c r="B1391" s="4"/>
      <c r="C1391" s="3"/>
      <c r="D1391" s="10"/>
      <c r="E1391" s="4"/>
      <c r="F1391" s="4"/>
      <c r="G1391" s="4"/>
      <c r="H1391" s="4"/>
      <c r="I1391" s="4"/>
      <c r="J1391" s="4"/>
      <c r="K1391" s="4"/>
      <c r="L1391" s="9"/>
      <c r="M1391" s="5"/>
      <c r="N1391" s="4"/>
      <c r="O1391" s="4"/>
      <c r="P1391" s="4"/>
      <c r="Q1391" s="4"/>
      <c r="R1391" s="4"/>
      <c r="S1391" s="4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4"/>
      <c r="AP1391" s="4"/>
      <c r="AQ1391" s="3"/>
      <c r="AR1391" s="3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  <c r="BF1391" s="4"/>
      <c r="BG1391" s="4"/>
      <c r="BH1391" s="4"/>
      <c r="BI1391" s="4"/>
      <c r="BJ1391" s="4"/>
      <c r="BK1391" s="4"/>
      <c r="BL1391" s="4"/>
      <c r="BM1391" s="4"/>
      <c r="BN1391" s="4"/>
      <c r="BO1391" s="4"/>
      <c r="BP1391" s="4"/>
      <c r="BQ1391" s="4"/>
      <c r="BR1391" s="4"/>
      <c r="BS1391" s="4"/>
      <c r="BT1391" s="4"/>
      <c r="BU1391" s="4"/>
      <c r="BV1391" s="4"/>
      <c r="BW1391" s="4"/>
      <c r="BX1391" s="4"/>
      <c r="BY1391" s="4"/>
      <c r="BZ1391" s="4"/>
      <c r="CA1391" s="4"/>
      <c r="CB1391" s="4"/>
      <c r="CC1391" s="4"/>
      <c r="CD1391" s="4"/>
      <c r="CE1391" s="4"/>
      <c r="CF1391" s="4"/>
      <c r="CG1391" s="4"/>
      <c r="CH1391" s="4"/>
      <c r="CI1391" s="4"/>
      <c r="CJ1391" s="4"/>
      <c r="CK1391" s="4"/>
      <c r="CL1391" s="4"/>
      <c r="CM1391" s="4"/>
      <c r="CN1391" s="4"/>
      <c r="CO1391" s="4"/>
      <c r="CP1391" s="4"/>
      <c r="CQ1391" s="4"/>
      <c r="CR1391" s="4"/>
      <c r="CS1391" s="4"/>
      <c r="CT1391" s="4"/>
      <c r="CU1391" s="4"/>
      <c r="CV1391" s="4"/>
      <c r="CW1391" s="4"/>
    </row>
    <row r="1392" spans="1:101" ht="21" customHeight="1" x14ac:dyDescent="0.3">
      <c r="A1392" s="4"/>
      <c r="B1392" s="4"/>
      <c r="C1392" s="3"/>
      <c r="D1392" s="10"/>
      <c r="E1392" s="4"/>
      <c r="F1392" s="4"/>
      <c r="G1392" s="4"/>
      <c r="H1392" s="4"/>
      <c r="I1392" s="4"/>
      <c r="J1392" s="4"/>
      <c r="K1392" s="4"/>
      <c r="L1392" s="9"/>
      <c r="M1392" s="5"/>
      <c r="N1392" s="4"/>
      <c r="O1392" s="4"/>
      <c r="P1392" s="4"/>
      <c r="Q1392" s="4"/>
      <c r="R1392" s="4"/>
      <c r="S1392" s="4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4"/>
      <c r="AP1392" s="4"/>
      <c r="AQ1392" s="3"/>
      <c r="AR1392" s="3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  <c r="BF1392" s="4"/>
      <c r="BG1392" s="4"/>
      <c r="BH1392" s="4"/>
      <c r="BI1392" s="4"/>
      <c r="BJ1392" s="4"/>
      <c r="BK1392" s="4"/>
      <c r="BL1392" s="4"/>
      <c r="BM1392" s="4"/>
      <c r="BN1392" s="4"/>
      <c r="BO1392" s="4"/>
      <c r="BP1392" s="4"/>
      <c r="BQ1392" s="4"/>
      <c r="BR1392" s="4"/>
      <c r="BS1392" s="4"/>
      <c r="BT1392" s="4"/>
      <c r="BU1392" s="4"/>
      <c r="BV1392" s="4"/>
      <c r="BW1392" s="4"/>
      <c r="BX1392" s="4"/>
      <c r="BY1392" s="4"/>
      <c r="BZ1392" s="4"/>
      <c r="CA1392" s="4"/>
      <c r="CB1392" s="4"/>
      <c r="CC1392" s="4"/>
      <c r="CD1392" s="4"/>
      <c r="CE1392" s="4"/>
      <c r="CF1392" s="4"/>
      <c r="CG1392" s="4"/>
      <c r="CH1392" s="4"/>
      <c r="CI1392" s="4"/>
      <c r="CJ1392" s="4"/>
      <c r="CK1392" s="4"/>
      <c r="CL1392" s="4"/>
      <c r="CM1392" s="4"/>
      <c r="CN1392" s="4"/>
      <c r="CO1392" s="4"/>
      <c r="CP1392" s="4"/>
      <c r="CQ1392" s="4"/>
      <c r="CR1392" s="4"/>
      <c r="CS1392" s="4"/>
      <c r="CT1392" s="4"/>
      <c r="CU1392" s="4"/>
      <c r="CV1392" s="4"/>
      <c r="CW1392" s="4"/>
    </row>
    <row r="1393" spans="1:101" ht="21" customHeight="1" x14ac:dyDescent="0.3">
      <c r="A1393" s="4"/>
      <c r="B1393" s="4"/>
      <c r="C1393" s="3"/>
      <c r="D1393" s="10"/>
      <c r="E1393" s="4"/>
      <c r="F1393" s="4"/>
      <c r="G1393" s="4"/>
      <c r="H1393" s="4"/>
      <c r="I1393" s="4"/>
      <c r="J1393" s="4"/>
      <c r="K1393" s="4"/>
      <c r="L1393" s="9"/>
      <c r="M1393" s="5"/>
      <c r="N1393" s="4"/>
      <c r="O1393" s="4"/>
      <c r="P1393" s="4"/>
      <c r="Q1393" s="4"/>
      <c r="R1393" s="4"/>
      <c r="S1393" s="4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4"/>
      <c r="AP1393" s="4"/>
      <c r="AQ1393" s="3"/>
      <c r="AR1393" s="3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  <c r="BF1393" s="4"/>
      <c r="BG1393" s="4"/>
      <c r="BH1393" s="4"/>
      <c r="BI1393" s="4"/>
      <c r="BJ1393" s="4"/>
      <c r="BK1393" s="4"/>
      <c r="BL1393" s="4"/>
      <c r="BM1393" s="4"/>
      <c r="BN1393" s="4"/>
      <c r="BO1393" s="4"/>
      <c r="BP1393" s="4"/>
      <c r="BQ1393" s="4"/>
      <c r="BR1393" s="4"/>
      <c r="BS1393" s="4"/>
      <c r="BT1393" s="4"/>
      <c r="BU1393" s="4"/>
      <c r="BV1393" s="4"/>
      <c r="BW1393" s="4"/>
      <c r="BX1393" s="4"/>
      <c r="BY1393" s="4"/>
      <c r="BZ1393" s="4"/>
      <c r="CA1393" s="4"/>
      <c r="CB1393" s="4"/>
      <c r="CC1393" s="4"/>
      <c r="CD1393" s="4"/>
      <c r="CE1393" s="4"/>
      <c r="CF1393" s="4"/>
      <c r="CG1393" s="4"/>
      <c r="CH1393" s="4"/>
      <c r="CI1393" s="4"/>
      <c r="CJ1393" s="4"/>
      <c r="CK1393" s="4"/>
      <c r="CL1393" s="4"/>
      <c r="CM1393" s="4"/>
      <c r="CN1393" s="4"/>
      <c r="CO1393" s="4"/>
      <c r="CP1393" s="4"/>
      <c r="CQ1393" s="4"/>
      <c r="CR1393" s="4"/>
      <c r="CS1393" s="4"/>
      <c r="CT1393" s="4"/>
      <c r="CU1393" s="4"/>
      <c r="CV1393" s="4"/>
      <c r="CW1393" s="4"/>
    </row>
    <row r="1394" spans="1:101" ht="21" customHeight="1" x14ac:dyDescent="0.3">
      <c r="A1394" s="4"/>
      <c r="B1394" s="4"/>
      <c r="C1394" s="3"/>
      <c r="D1394" s="10"/>
      <c r="E1394" s="4"/>
      <c r="F1394" s="4"/>
      <c r="G1394" s="4"/>
      <c r="H1394" s="4"/>
      <c r="I1394" s="4"/>
      <c r="J1394" s="4"/>
      <c r="K1394" s="4"/>
      <c r="L1394" s="9"/>
      <c r="M1394" s="5"/>
      <c r="N1394" s="4"/>
      <c r="O1394" s="4"/>
      <c r="P1394" s="4"/>
      <c r="Q1394" s="4"/>
      <c r="R1394" s="4"/>
      <c r="S1394" s="4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4"/>
      <c r="AP1394" s="4"/>
      <c r="AQ1394" s="3"/>
      <c r="AR1394" s="3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  <c r="BF1394" s="4"/>
      <c r="BG1394" s="4"/>
      <c r="BH1394" s="4"/>
      <c r="BI1394" s="4"/>
      <c r="BJ1394" s="4"/>
      <c r="BK1394" s="4"/>
      <c r="BL1394" s="4"/>
      <c r="BM1394" s="4"/>
      <c r="BN1394" s="4"/>
      <c r="BO1394" s="4"/>
      <c r="BP1394" s="4"/>
      <c r="BQ1394" s="4"/>
      <c r="BR1394" s="4"/>
      <c r="BS1394" s="4"/>
      <c r="BT1394" s="4"/>
      <c r="BU1394" s="4"/>
      <c r="BV1394" s="4"/>
      <c r="BW1394" s="4"/>
      <c r="BX1394" s="4"/>
      <c r="BY1394" s="4"/>
      <c r="BZ1394" s="4"/>
      <c r="CA1394" s="4"/>
      <c r="CB1394" s="4"/>
      <c r="CC1394" s="4"/>
      <c r="CD1394" s="4"/>
      <c r="CE1394" s="4"/>
      <c r="CF1394" s="4"/>
      <c r="CG1394" s="4"/>
      <c r="CH1394" s="4"/>
      <c r="CI1394" s="4"/>
      <c r="CJ1394" s="4"/>
      <c r="CK1394" s="4"/>
      <c r="CL1394" s="4"/>
      <c r="CM1394" s="4"/>
      <c r="CN1394" s="4"/>
      <c r="CO1394" s="4"/>
      <c r="CP1394" s="4"/>
      <c r="CQ1394" s="4"/>
      <c r="CR1394" s="4"/>
      <c r="CS1394" s="4"/>
      <c r="CT1394" s="4"/>
      <c r="CU1394" s="4"/>
      <c r="CV1394" s="4"/>
      <c r="CW1394" s="4"/>
    </row>
    <row r="1395" spans="1:101" ht="21" customHeight="1" x14ac:dyDescent="0.3">
      <c r="A1395" s="4"/>
      <c r="B1395" s="4"/>
      <c r="C1395" s="3"/>
      <c r="D1395" s="10"/>
      <c r="E1395" s="4"/>
      <c r="F1395" s="4"/>
      <c r="G1395" s="4"/>
      <c r="H1395" s="4"/>
      <c r="I1395" s="4"/>
      <c r="J1395" s="4"/>
      <c r="K1395" s="4"/>
      <c r="L1395" s="9"/>
      <c r="M1395" s="5"/>
      <c r="N1395" s="4"/>
      <c r="O1395" s="4"/>
      <c r="P1395" s="4"/>
      <c r="Q1395" s="4"/>
      <c r="R1395" s="4"/>
      <c r="S1395" s="4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4"/>
      <c r="AP1395" s="4"/>
      <c r="AQ1395" s="3"/>
      <c r="AR1395" s="3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  <c r="BF1395" s="4"/>
      <c r="BG1395" s="4"/>
      <c r="BH1395" s="4"/>
      <c r="BI1395" s="4"/>
      <c r="BJ1395" s="4"/>
      <c r="BK1395" s="4"/>
      <c r="BL1395" s="4"/>
      <c r="BM1395" s="4"/>
      <c r="BN1395" s="4"/>
      <c r="BO1395" s="4"/>
      <c r="BP1395" s="4"/>
      <c r="BQ1395" s="4"/>
      <c r="BR1395" s="4"/>
      <c r="BS1395" s="4"/>
      <c r="BT1395" s="4"/>
      <c r="BU1395" s="4"/>
      <c r="BV1395" s="4"/>
      <c r="BW1395" s="4"/>
      <c r="BX1395" s="4"/>
      <c r="BY1395" s="4"/>
      <c r="BZ1395" s="4"/>
      <c r="CA1395" s="4"/>
      <c r="CB1395" s="4"/>
      <c r="CC1395" s="4"/>
      <c r="CD1395" s="4"/>
      <c r="CE1395" s="4"/>
      <c r="CF1395" s="4"/>
      <c r="CG1395" s="4"/>
      <c r="CH1395" s="4"/>
      <c r="CI1395" s="4"/>
      <c r="CJ1395" s="4"/>
      <c r="CK1395" s="4"/>
      <c r="CL1395" s="4"/>
      <c r="CM1395" s="4"/>
      <c r="CN1395" s="4"/>
      <c r="CO1395" s="4"/>
      <c r="CP1395" s="4"/>
      <c r="CQ1395" s="4"/>
      <c r="CR1395" s="4"/>
      <c r="CS1395" s="4"/>
      <c r="CT1395" s="4"/>
      <c r="CU1395" s="4"/>
      <c r="CV1395" s="4"/>
      <c r="CW1395" s="4"/>
    </row>
    <row r="1396" spans="1:101" ht="21" customHeight="1" x14ac:dyDescent="0.3">
      <c r="A1396" s="4"/>
      <c r="B1396" s="4"/>
      <c r="C1396" s="3"/>
      <c r="D1396" s="10"/>
      <c r="E1396" s="4"/>
      <c r="F1396" s="4"/>
      <c r="G1396" s="4"/>
      <c r="H1396" s="4"/>
      <c r="I1396" s="4"/>
      <c r="J1396" s="4"/>
      <c r="K1396" s="4"/>
      <c r="L1396" s="9"/>
      <c r="M1396" s="5"/>
      <c r="N1396" s="4"/>
      <c r="O1396" s="4"/>
      <c r="P1396" s="4"/>
      <c r="Q1396" s="4"/>
      <c r="R1396" s="4"/>
      <c r="S1396" s="4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4"/>
      <c r="AP1396" s="4"/>
      <c r="AQ1396" s="3"/>
      <c r="AR1396" s="3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  <c r="CF1396" s="4"/>
      <c r="CG1396" s="4"/>
      <c r="CH1396" s="4"/>
      <c r="CI1396" s="4"/>
      <c r="CJ1396" s="4"/>
      <c r="CK1396" s="4"/>
      <c r="CL1396" s="4"/>
      <c r="CM1396" s="4"/>
      <c r="CN1396" s="4"/>
      <c r="CO1396" s="4"/>
      <c r="CP1396" s="4"/>
      <c r="CQ1396" s="4"/>
      <c r="CR1396" s="4"/>
      <c r="CS1396" s="4"/>
      <c r="CT1396" s="4"/>
      <c r="CU1396" s="4"/>
      <c r="CV1396" s="4"/>
      <c r="CW1396" s="4"/>
    </row>
    <row r="1397" spans="1:101" ht="21" customHeight="1" x14ac:dyDescent="0.3">
      <c r="A1397" s="4"/>
      <c r="B1397" s="4"/>
      <c r="C1397" s="3"/>
      <c r="D1397" s="10"/>
      <c r="E1397" s="4"/>
      <c r="F1397" s="4"/>
      <c r="G1397" s="4"/>
      <c r="H1397" s="4"/>
      <c r="I1397" s="4"/>
      <c r="J1397" s="4"/>
      <c r="K1397" s="4"/>
      <c r="L1397" s="9"/>
      <c r="M1397" s="5"/>
      <c r="N1397" s="4"/>
      <c r="O1397" s="4"/>
      <c r="P1397" s="4"/>
      <c r="Q1397" s="4"/>
      <c r="R1397" s="4"/>
      <c r="S1397" s="4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4"/>
      <c r="AP1397" s="4"/>
      <c r="AQ1397" s="3"/>
      <c r="AR1397" s="3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  <c r="BF1397" s="4"/>
      <c r="BG1397" s="4"/>
      <c r="BH1397" s="4"/>
      <c r="BI1397" s="4"/>
      <c r="BJ1397" s="4"/>
      <c r="BK1397" s="4"/>
      <c r="BL1397" s="4"/>
      <c r="BM1397" s="4"/>
      <c r="BN1397" s="4"/>
      <c r="BO1397" s="4"/>
      <c r="BP1397" s="4"/>
      <c r="BQ1397" s="4"/>
      <c r="BR1397" s="4"/>
      <c r="BS1397" s="4"/>
      <c r="BT1397" s="4"/>
      <c r="BU1397" s="4"/>
      <c r="BV1397" s="4"/>
      <c r="BW1397" s="4"/>
      <c r="BX1397" s="4"/>
      <c r="BY1397" s="4"/>
      <c r="BZ1397" s="4"/>
      <c r="CA1397" s="4"/>
      <c r="CB1397" s="4"/>
      <c r="CC1397" s="4"/>
      <c r="CD1397" s="4"/>
      <c r="CE1397" s="4"/>
      <c r="CF1397" s="4"/>
      <c r="CG1397" s="4"/>
      <c r="CH1397" s="4"/>
      <c r="CI1397" s="4"/>
      <c r="CJ1397" s="4"/>
      <c r="CK1397" s="4"/>
      <c r="CL1397" s="4"/>
      <c r="CM1397" s="4"/>
      <c r="CN1397" s="4"/>
      <c r="CO1397" s="4"/>
      <c r="CP1397" s="4"/>
      <c r="CQ1397" s="4"/>
      <c r="CR1397" s="4"/>
      <c r="CS1397" s="4"/>
      <c r="CT1397" s="4"/>
      <c r="CU1397" s="4"/>
      <c r="CV1397" s="4"/>
      <c r="CW1397" s="4"/>
    </row>
    <row r="1398" spans="1:101" ht="21" customHeight="1" x14ac:dyDescent="0.3">
      <c r="A1398" s="4"/>
      <c r="B1398" s="4"/>
      <c r="C1398" s="3"/>
      <c r="D1398" s="10"/>
      <c r="E1398" s="4"/>
      <c r="F1398" s="4"/>
      <c r="G1398" s="4"/>
      <c r="H1398" s="4"/>
      <c r="I1398" s="4"/>
      <c r="J1398" s="4"/>
      <c r="K1398" s="4"/>
      <c r="L1398" s="9"/>
      <c r="M1398" s="5"/>
      <c r="N1398" s="4"/>
      <c r="O1398" s="4"/>
      <c r="P1398" s="4"/>
      <c r="Q1398" s="4"/>
      <c r="R1398" s="4"/>
      <c r="S1398" s="4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4"/>
      <c r="AP1398" s="4"/>
      <c r="AQ1398" s="3"/>
      <c r="AR1398" s="3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  <c r="BF1398" s="4"/>
      <c r="BG1398" s="4"/>
      <c r="BH1398" s="4"/>
      <c r="BI1398" s="4"/>
      <c r="BJ1398" s="4"/>
      <c r="BK1398" s="4"/>
      <c r="BL1398" s="4"/>
      <c r="BM1398" s="4"/>
      <c r="BN1398" s="4"/>
      <c r="BO1398" s="4"/>
      <c r="BP1398" s="4"/>
      <c r="BQ1398" s="4"/>
      <c r="BR1398" s="4"/>
      <c r="BS1398" s="4"/>
      <c r="BT1398" s="4"/>
      <c r="BU1398" s="4"/>
      <c r="BV1398" s="4"/>
      <c r="BW1398" s="4"/>
      <c r="BX1398" s="4"/>
      <c r="BY1398" s="4"/>
      <c r="BZ1398" s="4"/>
      <c r="CA1398" s="4"/>
      <c r="CB1398" s="4"/>
      <c r="CC1398" s="4"/>
      <c r="CD1398" s="4"/>
      <c r="CE1398" s="4"/>
      <c r="CF1398" s="4"/>
      <c r="CG1398" s="4"/>
      <c r="CH1398" s="4"/>
      <c r="CI1398" s="4"/>
      <c r="CJ1398" s="4"/>
      <c r="CK1398" s="4"/>
      <c r="CL1398" s="4"/>
      <c r="CM1398" s="4"/>
      <c r="CN1398" s="4"/>
      <c r="CO1398" s="4"/>
      <c r="CP1398" s="4"/>
      <c r="CQ1398" s="4"/>
      <c r="CR1398" s="4"/>
      <c r="CS1398" s="4"/>
      <c r="CT1398" s="4"/>
      <c r="CU1398" s="4"/>
      <c r="CV1398" s="4"/>
      <c r="CW1398" s="4"/>
    </row>
    <row r="1399" spans="1:101" ht="21" customHeight="1" x14ac:dyDescent="0.3">
      <c r="A1399" s="4"/>
      <c r="B1399" s="4"/>
      <c r="C1399" s="3"/>
      <c r="D1399" s="10"/>
      <c r="E1399" s="4"/>
      <c r="F1399" s="4"/>
      <c r="G1399" s="4"/>
      <c r="H1399" s="4"/>
      <c r="I1399" s="4"/>
      <c r="J1399" s="4"/>
      <c r="K1399" s="4"/>
      <c r="L1399" s="9"/>
      <c r="M1399" s="5"/>
      <c r="N1399" s="4"/>
      <c r="O1399" s="4"/>
      <c r="P1399" s="4"/>
      <c r="Q1399" s="4"/>
      <c r="R1399" s="4"/>
      <c r="S1399" s="4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4"/>
      <c r="AP1399" s="4"/>
      <c r="AQ1399" s="3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  <c r="BF1399" s="4"/>
      <c r="BG1399" s="4"/>
      <c r="BH1399" s="4"/>
      <c r="BI1399" s="4"/>
      <c r="BJ1399" s="4"/>
      <c r="BK1399" s="4"/>
      <c r="BL1399" s="4"/>
      <c r="BM1399" s="4"/>
      <c r="BN1399" s="4"/>
      <c r="BO1399" s="4"/>
      <c r="BP1399" s="4"/>
      <c r="BQ1399" s="4"/>
      <c r="BR1399" s="4"/>
      <c r="BS1399" s="4"/>
      <c r="BT1399" s="4"/>
      <c r="BU1399" s="4"/>
      <c r="BV1399" s="4"/>
      <c r="BW1399" s="4"/>
      <c r="BX1399" s="4"/>
      <c r="BY1399" s="4"/>
      <c r="BZ1399" s="4"/>
      <c r="CA1399" s="4"/>
      <c r="CB1399" s="4"/>
      <c r="CC1399" s="4"/>
      <c r="CD1399" s="4"/>
      <c r="CE1399" s="4"/>
      <c r="CF1399" s="4"/>
      <c r="CG1399" s="4"/>
      <c r="CH1399" s="4"/>
      <c r="CI1399" s="4"/>
      <c r="CJ1399" s="4"/>
      <c r="CK1399" s="4"/>
      <c r="CL1399" s="4"/>
      <c r="CM1399" s="4"/>
      <c r="CN1399" s="4"/>
      <c r="CO1399" s="4"/>
      <c r="CP1399" s="4"/>
      <c r="CQ1399" s="4"/>
      <c r="CR1399" s="4"/>
      <c r="CS1399" s="4"/>
      <c r="CT1399" s="4"/>
      <c r="CU1399" s="4"/>
      <c r="CV1399" s="4"/>
      <c r="CW1399" s="4"/>
    </row>
    <row r="1400" spans="1:101" ht="21" customHeight="1" x14ac:dyDescent="0.3">
      <c r="A1400" s="4"/>
      <c r="B1400" s="4"/>
      <c r="C1400" s="3"/>
      <c r="D1400" s="10"/>
      <c r="E1400" s="4"/>
      <c r="F1400" s="4"/>
      <c r="G1400" s="4"/>
      <c r="H1400" s="4"/>
      <c r="I1400" s="4"/>
      <c r="J1400" s="4"/>
      <c r="K1400" s="4"/>
      <c r="L1400" s="9"/>
      <c r="M1400" s="5"/>
      <c r="N1400" s="4"/>
      <c r="O1400" s="4"/>
      <c r="P1400" s="4"/>
      <c r="Q1400" s="4"/>
      <c r="R1400" s="4"/>
      <c r="S1400" s="4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4"/>
      <c r="AP1400" s="4"/>
      <c r="AQ1400" s="3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  <c r="BF1400" s="4"/>
      <c r="BG1400" s="4"/>
      <c r="BH1400" s="4"/>
      <c r="BI1400" s="4"/>
      <c r="BJ1400" s="4"/>
      <c r="BK1400" s="4"/>
      <c r="BL1400" s="4"/>
      <c r="BM1400" s="4"/>
      <c r="BN1400" s="4"/>
      <c r="BO1400" s="4"/>
      <c r="BP1400" s="4"/>
      <c r="BQ1400" s="4"/>
      <c r="BR1400" s="4"/>
      <c r="BS1400" s="4"/>
      <c r="BT1400" s="4"/>
      <c r="BU1400" s="4"/>
      <c r="BV1400" s="4"/>
      <c r="BW1400" s="4"/>
      <c r="BX1400" s="4"/>
      <c r="BY1400" s="4"/>
      <c r="BZ1400" s="4"/>
      <c r="CA1400" s="4"/>
      <c r="CB1400" s="4"/>
      <c r="CC1400" s="4"/>
      <c r="CD1400" s="4"/>
      <c r="CE1400" s="4"/>
      <c r="CF1400" s="4"/>
      <c r="CG1400" s="4"/>
      <c r="CH1400" s="4"/>
      <c r="CI1400" s="4"/>
      <c r="CJ1400" s="4"/>
      <c r="CK1400" s="4"/>
      <c r="CL1400" s="4"/>
      <c r="CM1400" s="4"/>
      <c r="CN1400" s="4"/>
      <c r="CO1400" s="4"/>
      <c r="CP1400" s="4"/>
      <c r="CQ1400" s="4"/>
      <c r="CR1400" s="4"/>
      <c r="CS1400" s="4"/>
      <c r="CT1400" s="4"/>
      <c r="CU1400" s="4"/>
      <c r="CV1400" s="4"/>
      <c r="CW1400" s="4"/>
    </row>
    <row r="1401" spans="1:101" ht="21" customHeight="1" x14ac:dyDescent="0.3">
      <c r="A1401" s="4"/>
      <c r="B1401" s="4"/>
      <c r="C1401" s="3"/>
      <c r="D1401" s="10"/>
      <c r="E1401" s="4"/>
      <c r="F1401" s="4"/>
      <c r="G1401" s="4"/>
      <c r="H1401" s="4"/>
      <c r="I1401" s="4"/>
      <c r="J1401" s="4"/>
      <c r="K1401" s="4"/>
      <c r="L1401" s="9"/>
      <c r="M1401" s="5"/>
      <c r="N1401" s="4"/>
      <c r="O1401" s="4"/>
      <c r="P1401" s="4"/>
      <c r="Q1401" s="4"/>
      <c r="R1401" s="4"/>
      <c r="S1401" s="4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4"/>
      <c r="AP1401" s="4"/>
      <c r="AQ1401" s="3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  <c r="BF1401" s="4"/>
      <c r="BG1401" s="4"/>
      <c r="BH1401" s="4"/>
      <c r="BI1401" s="4"/>
      <c r="BJ1401" s="4"/>
      <c r="BK1401" s="4"/>
      <c r="BL1401" s="4"/>
      <c r="BM1401" s="4"/>
      <c r="BN1401" s="4"/>
      <c r="BO1401" s="4"/>
      <c r="BP1401" s="4"/>
      <c r="BQ1401" s="4"/>
      <c r="BR1401" s="4"/>
      <c r="BS1401" s="4"/>
      <c r="BT1401" s="4"/>
      <c r="BU1401" s="4"/>
      <c r="BV1401" s="4"/>
      <c r="BW1401" s="4"/>
      <c r="BX1401" s="4"/>
      <c r="BY1401" s="4"/>
      <c r="BZ1401" s="4"/>
      <c r="CA1401" s="4"/>
      <c r="CB1401" s="4"/>
      <c r="CC1401" s="4"/>
      <c r="CD1401" s="4"/>
      <c r="CE1401" s="4"/>
      <c r="CF1401" s="4"/>
      <c r="CG1401" s="4"/>
      <c r="CH1401" s="4"/>
      <c r="CI1401" s="4"/>
      <c r="CJ1401" s="4"/>
      <c r="CK1401" s="4"/>
      <c r="CL1401" s="4"/>
      <c r="CM1401" s="4"/>
      <c r="CN1401" s="4"/>
      <c r="CO1401" s="4"/>
      <c r="CP1401" s="4"/>
      <c r="CQ1401" s="4"/>
      <c r="CR1401" s="4"/>
      <c r="CS1401" s="4"/>
      <c r="CT1401" s="4"/>
      <c r="CU1401" s="4"/>
      <c r="CV1401" s="4"/>
      <c r="CW1401" s="4"/>
    </row>
    <row r="1402" spans="1:101" ht="21" customHeight="1" x14ac:dyDescent="0.3">
      <c r="A1402" s="4"/>
      <c r="B1402" s="4"/>
      <c r="C1402" s="3"/>
      <c r="D1402" s="10"/>
      <c r="E1402" s="4"/>
      <c r="F1402" s="4"/>
      <c r="G1402" s="4"/>
      <c r="H1402" s="4"/>
      <c r="I1402" s="4"/>
      <c r="J1402" s="4"/>
      <c r="K1402" s="4"/>
      <c r="L1402" s="9"/>
      <c r="M1402" s="5"/>
      <c r="N1402" s="4"/>
      <c r="O1402" s="4"/>
      <c r="P1402" s="4"/>
      <c r="Q1402" s="4"/>
      <c r="R1402" s="4"/>
      <c r="S1402" s="4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4"/>
      <c r="AP1402" s="4"/>
      <c r="AQ1402" s="3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  <c r="BF1402" s="4"/>
      <c r="BG1402" s="4"/>
      <c r="BH1402" s="4"/>
      <c r="BI1402" s="4"/>
      <c r="BJ1402" s="4"/>
      <c r="BK1402" s="4"/>
      <c r="BL1402" s="4"/>
      <c r="BM1402" s="4"/>
      <c r="BN1402" s="4"/>
      <c r="BO1402" s="4"/>
      <c r="BP1402" s="4"/>
      <c r="BQ1402" s="4"/>
      <c r="BR1402" s="4"/>
      <c r="BS1402" s="4"/>
      <c r="BT1402" s="4"/>
      <c r="BU1402" s="4"/>
      <c r="BV1402" s="4"/>
      <c r="BW1402" s="4"/>
      <c r="BX1402" s="4"/>
      <c r="BY1402" s="4"/>
      <c r="BZ1402" s="4"/>
      <c r="CA1402" s="4"/>
      <c r="CB1402" s="4"/>
      <c r="CC1402" s="4"/>
      <c r="CD1402" s="4"/>
      <c r="CE1402" s="4"/>
      <c r="CF1402" s="4"/>
      <c r="CG1402" s="4"/>
      <c r="CH1402" s="4"/>
      <c r="CI1402" s="4"/>
      <c r="CJ1402" s="4"/>
      <c r="CK1402" s="4"/>
      <c r="CL1402" s="4"/>
      <c r="CM1402" s="4"/>
      <c r="CN1402" s="4"/>
      <c r="CO1402" s="4"/>
      <c r="CP1402" s="4"/>
      <c r="CQ1402" s="4"/>
      <c r="CR1402" s="4"/>
      <c r="CS1402" s="4"/>
      <c r="CT1402" s="4"/>
      <c r="CU1402" s="4"/>
      <c r="CV1402" s="4"/>
      <c r="CW1402" s="4"/>
    </row>
    <row r="1403" spans="1:101" ht="21" customHeight="1" x14ac:dyDescent="0.3">
      <c r="A1403" s="4"/>
      <c r="B1403" s="4"/>
      <c r="C1403" s="3"/>
      <c r="D1403" s="10"/>
      <c r="E1403" s="4"/>
      <c r="F1403" s="4"/>
      <c r="G1403" s="4"/>
      <c r="H1403" s="4"/>
      <c r="I1403" s="4"/>
      <c r="J1403" s="4"/>
      <c r="K1403" s="4"/>
      <c r="L1403" s="9"/>
      <c r="M1403" s="5"/>
      <c r="N1403" s="4"/>
      <c r="O1403" s="4"/>
      <c r="P1403" s="4"/>
      <c r="Q1403" s="4"/>
      <c r="R1403" s="4"/>
      <c r="S1403" s="4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4"/>
      <c r="AP1403" s="4"/>
      <c r="AQ1403" s="3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  <c r="BF1403" s="4"/>
      <c r="BG1403" s="4"/>
      <c r="BH1403" s="4"/>
      <c r="BI1403" s="4"/>
      <c r="BJ1403" s="4"/>
      <c r="BK1403" s="4"/>
      <c r="BL1403" s="4"/>
      <c r="BM1403" s="4"/>
      <c r="BN1403" s="4"/>
      <c r="BO1403" s="4"/>
      <c r="BP1403" s="4"/>
      <c r="BQ1403" s="4"/>
      <c r="BR1403" s="4"/>
      <c r="BS1403" s="4"/>
      <c r="BT1403" s="4"/>
      <c r="BU1403" s="4"/>
      <c r="BV1403" s="4"/>
      <c r="BW1403" s="4"/>
      <c r="BX1403" s="4"/>
      <c r="BY1403" s="4"/>
      <c r="BZ1403" s="4"/>
      <c r="CA1403" s="4"/>
      <c r="CB1403" s="4"/>
      <c r="CC1403" s="4"/>
      <c r="CD1403" s="4"/>
      <c r="CE1403" s="4"/>
      <c r="CF1403" s="4"/>
      <c r="CG1403" s="4"/>
      <c r="CH1403" s="4"/>
      <c r="CI1403" s="4"/>
      <c r="CJ1403" s="4"/>
      <c r="CK1403" s="4"/>
      <c r="CL1403" s="4"/>
      <c r="CM1403" s="4"/>
      <c r="CN1403" s="4"/>
      <c r="CO1403" s="4"/>
      <c r="CP1403" s="4"/>
      <c r="CQ1403" s="4"/>
      <c r="CR1403" s="4"/>
      <c r="CS1403" s="4"/>
      <c r="CT1403" s="4"/>
      <c r="CU1403" s="4"/>
      <c r="CV1403" s="4"/>
      <c r="CW1403" s="4"/>
    </row>
    <row r="1404" spans="1:101" ht="21" customHeight="1" x14ac:dyDescent="0.3">
      <c r="A1404" s="4"/>
      <c r="B1404" s="4"/>
      <c r="C1404" s="3"/>
      <c r="D1404" s="10"/>
      <c r="E1404" s="4"/>
      <c r="F1404" s="4"/>
      <c r="G1404" s="4"/>
      <c r="H1404" s="4"/>
      <c r="I1404" s="4"/>
      <c r="J1404" s="4"/>
      <c r="K1404" s="4"/>
      <c r="L1404" s="9"/>
      <c r="M1404" s="5"/>
      <c r="N1404" s="4"/>
      <c r="O1404" s="4"/>
      <c r="P1404" s="4"/>
      <c r="Q1404" s="4"/>
      <c r="R1404" s="4"/>
      <c r="S1404" s="4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4"/>
      <c r="AP1404" s="4"/>
      <c r="AQ1404" s="3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  <c r="BF1404" s="4"/>
      <c r="BG1404" s="4"/>
      <c r="BH1404" s="4"/>
      <c r="BI1404" s="4"/>
      <c r="BJ1404" s="4"/>
      <c r="BK1404" s="4"/>
      <c r="BL1404" s="4"/>
      <c r="BM1404" s="4"/>
      <c r="BN1404" s="4"/>
      <c r="BO1404" s="4"/>
      <c r="BP1404" s="4"/>
      <c r="BQ1404" s="4"/>
      <c r="BR1404" s="4"/>
      <c r="BS1404" s="4"/>
      <c r="BT1404" s="4"/>
      <c r="BU1404" s="4"/>
      <c r="BV1404" s="4"/>
      <c r="BW1404" s="4"/>
      <c r="BX1404" s="4"/>
      <c r="BY1404" s="4"/>
      <c r="BZ1404" s="4"/>
      <c r="CA1404" s="4"/>
      <c r="CB1404" s="4"/>
      <c r="CC1404" s="4"/>
      <c r="CD1404" s="4"/>
      <c r="CE1404" s="4"/>
      <c r="CF1404" s="4"/>
      <c r="CG1404" s="4"/>
      <c r="CH1404" s="4"/>
      <c r="CI1404" s="4"/>
      <c r="CJ1404" s="4"/>
      <c r="CK1404" s="4"/>
      <c r="CL1404" s="4"/>
      <c r="CM1404" s="4"/>
      <c r="CN1404" s="4"/>
      <c r="CO1404" s="4"/>
      <c r="CP1404" s="4"/>
      <c r="CQ1404" s="4"/>
      <c r="CR1404" s="4"/>
      <c r="CS1404" s="4"/>
      <c r="CT1404" s="4"/>
      <c r="CU1404" s="4"/>
      <c r="CV1404" s="4"/>
      <c r="CW1404" s="4"/>
    </row>
    <row r="1405" spans="1:101" ht="21" customHeight="1" x14ac:dyDescent="0.3">
      <c r="A1405" s="4"/>
      <c r="B1405" s="4"/>
      <c r="C1405" s="3"/>
      <c r="D1405" s="10"/>
      <c r="E1405" s="4"/>
      <c r="F1405" s="4"/>
      <c r="G1405" s="4"/>
      <c r="H1405" s="4"/>
      <c r="I1405" s="4"/>
      <c r="J1405" s="4"/>
      <c r="K1405" s="4"/>
      <c r="L1405" s="9"/>
      <c r="M1405" s="5"/>
      <c r="N1405" s="4"/>
      <c r="O1405" s="4"/>
      <c r="P1405" s="4"/>
      <c r="Q1405" s="4"/>
      <c r="R1405" s="4"/>
      <c r="S1405" s="4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4"/>
      <c r="AP1405" s="4"/>
      <c r="AQ1405" s="3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  <c r="BF1405" s="4"/>
      <c r="BG1405" s="4"/>
      <c r="BH1405" s="4"/>
      <c r="BI1405" s="4"/>
      <c r="BJ1405" s="4"/>
      <c r="BK1405" s="4"/>
      <c r="BL1405" s="4"/>
      <c r="BM1405" s="4"/>
      <c r="BN1405" s="4"/>
      <c r="BO1405" s="4"/>
      <c r="BP1405" s="4"/>
      <c r="BQ1405" s="4"/>
      <c r="BR1405" s="4"/>
      <c r="BS1405" s="4"/>
      <c r="BT1405" s="4"/>
      <c r="BU1405" s="4"/>
      <c r="BV1405" s="4"/>
      <c r="BW1405" s="4"/>
      <c r="BX1405" s="4"/>
      <c r="BY1405" s="4"/>
      <c r="BZ1405" s="4"/>
      <c r="CA1405" s="4"/>
      <c r="CB1405" s="4"/>
      <c r="CC1405" s="4"/>
      <c r="CD1405" s="4"/>
      <c r="CE1405" s="4"/>
      <c r="CF1405" s="4"/>
      <c r="CG1405" s="4"/>
      <c r="CH1405" s="4"/>
      <c r="CI1405" s="4"/>
      <c r="CJ1405" s="4"/>
      <c r="CK1405" s="4"/>
      <c r="CL1405" s="4"/>
      <c r="CM1405" s="4"/>
      <c r="CN1405" s="4"/>
      <c r="CO1405" s="4"/>
      <c r="CP1405" s="4"/>
      <c r="CQ1405" s="4"/>
      <c r="CR1405" s="4"/>
      <c r="CS1405" s="4"/>
      <c r="CT1405" s="4"/>
      <c r="CU1405" s="4"/>
      <c r="CV1405" s="4"/>
      <c r="CW1405" s="4"/>
    </row>
    <row r="1406" spans="1:101" ht="21" customHeight="1" x14ac:dyDescent="0.3">
      <c r="A1406" s="4"/>
      <c r="B1406" s="4"/>
      <c r="C1406" s="3"/>
      <c r="D1406" s="10"/>
      <c r="E1406" s="4"/>
      <c r="F1406" s="4"/>
      <c r="G1406" s="4"/>
      <c r="H1406" s="4"/>
      <c r="I1406" s="4"/>
      <c r="J1406" s="4"/>
      <c r="K1406" s="4"/>
      <c r="L1406" s="9"/>
      <c r="M1406" s="5"/>
      <c r="N1406" s="4"/>
      <c r="O1406" s="4"/>
      <c r="P1406" s="4"/>
      <c r="Q1406" s="4"/>
      <c r="R1406" s="4"/>
      <c r="S1406" s="4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4"/>
      <c r="AP1406" s="4"/>
      <c r="AQ1406" s="3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  <c r="BF1406" s="4"/>
      <c r="BG1406" s="4"/>
      <c r="BH1406" s="4"/>
      <c r="BI1406" s="4"/>
      <c r="BJ1406" s="4"/>
      <c r="BK1406" s="4"/>
      <c r="BL1406" s="4"/>
      <c r="BM1406" s="4"/>
      <c r="BN1406" s="4"/>
      <c r="BO1406" s="4"/>
      <c r="BP1406" s="4"/>
      <c r="BQ1406" s="4"/>
      <c r="BR1406" s="4"/>
      <c r="BS1406" s="4"/>
      <c r="BT1406" s="4"/>
      <c r="BU1406" s="4"/>
      <c r="BV1406" s="4"/>
      <c r="BW1406" s="4"/>
      <c r="BX1406" s="4"/>
      <c r="BY1406" s="4"/>
      <c r="BZ1406" s="4"/>
      <c r="CA1406" s="4"/>
      <c r="CB1406" s="4"/>
      <c r="CC1406" s="4"/>
      <c r="CD1406" s="4"/>
      <c r="CE1406" s="4"/>
      <c r="CF1406" s="4"/>
      <c r="CG1406" s="4"/>
      <c r="CH1406" s="4"/>
      <c r="CI1406" s="4"/>
      <c r="CJ1406" s="4"/>
      <c r="CK1406" s="4"/>
      <c r="CL1406" s="4"/>
      <c r="CM1406" s="4"/>
      <c r="CN1406" s="4"/>
      <c r="CO1406" s="4"/>
      <c r="CP1406" s="4"/>
      <c r="CQ1406" s="4"/>
      <c r="CR1406" s="4"/>
      <c r="CS1406" s="4"/>
      <c r="CT1406" s="4"/>
      <c r="CU1406" s="4"/>
      <c r="CV1406" s="4"/>
      <c r="CW1406" s="4"/>
    </row>
    <row r="1407" spans="1:101" ht="21" customHeight="1" x14ac:dyDescent="0.3">
      <c r="A1407" s="4"/>
      <c r="B1407" s="4"/>
      <c r="C1407" s="3"/>
      <c r="D1407" s="10"/>
      <c r="E1407" s="4"/>
      <c r="F1407" s="4"/>
      <c r="G1407" s="4"/>
      <c r="H1407" s="4"/>
      <c r="I1407" s="4"/>
      <c r="J1407" s="4"/>
      <c r="K1407" s="4"/>
      <c r="L1407" s="9"/>
      <c r="M1407" s="5"/>
      <c r="N1407" s="4"/>
      <c r="O1407" s="4"/>
      <c r="P1407" s="4"/>
      <c r="Q1407" s="4"/>
      <c r="R1407" s="4"/>
      <c r="S1407" s="4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4"/>
      <c r="AP1407" s="4"/>
      <c r="AQ1407" s="3"/>
      <c r="AR1407" s="4"/>
      <c r="AS1407" s="4"/>
      <c r="AT1407" s="4"/>
      <c r="AU1407" s="4"/>
      <c r="AV1407" s="4"/>
      <c r="AW1407" s="4"/>
      <c r="AX1407" s="4"/>
      <c r="AY1407" s="4"/>
      <c r="AZ1407" s="4"/>
      <c r="BA1407" s="4"/>
      <c r="BB1407" s="4"/>
      <c r="BC1407" s="4"/>
      <c r="BD1407" s="4"/>
      <c r="BE1407" s="4"/>
      <c r="BF1407" s="4"/>
      <c r="BG1407" s="4"/>
      <c r="BH1407" s="4"/>
      <c r="BI1407" s="4"/>
      <c r="BJ1407" s="4"/>
      <c r="BK1407" s="4"/>
      <c r="BL1407" s="4"/>
      <c r="BM1407" s="4"/>
      <c r="BN1407" s="4"/>
      <c r="BO1407" s="4"/>
      <c r="BP1407" s="4"/>
      <c r="BQ1407" s="4"/>
      <c r="BR1407" s="4"/>
      <c r="BS1407" s="4"/>
      <c r="BT1407" s="4"/>
      <c r="BU1407" s="4"/>
      <c r="BV1407" s="4"/>
      <c r="BW1407" s="4"/>
      <c r="BX1407" s="4"/>
      <c r="BY1407" s="4"/>
      <c r="BZ1407" s="4"/>
      <c r="CA1407" s="4"/>
      <c r="CB1407" s="4"/>
      <c r="CC1407" s="4"/>
      <c r="CD1407" s="4"/>
      <c r="CE1407" s="4"/>
      <c r="CF1407" s="4"/>
      <c r="CG1407" s="4"/>
      <c r="CH1407" s="4"/>
      <c r="CI1407" s="4"/>
      <c r="CJ1407" s="4"/>
      <c r="CK1407" s="4"/>
      <c r="CL1407" s="4"/>
      <c r="CM1407" s="4"/>
      <c r="CN1407" s="4"/>
      <c r="CO1407" s="4"/>
      <c r="CP1407" s="4"/>
      <c r="CQ1407" s="4"/>
      <c r="CR1407" s="4"/>
      <c r="CS1407" s="4"/>
      <c r="CT1407" s="4"/>
      <c r="CU1407" s="4"/>
      <c r="CV1407" s="4"/>
      <c r="CW1407" s="4"/>
    </row>
    <row r="1408" spans="1:101" ht="21" customHeight="1" x14ac:dyDescent="0.3">
      <c r="A1408" s="4"/>
      <c r="B1408" s="4"/>
      <c r="C1408" s="3"/>
      <c r="D1408" s="10"/>
      <c r="E1408" s="4"/>
      <c r="F1408" s="4"/>
      <c r="G1408" s="4"/>
      <c r="H1408" s="4"/>
      <c r="I1408" s="4"/>
      <c r="J1408" s="4"/>
      <c r="K1408" s="4"/>
      <c r="L1408" s="9"/>
      <c r="M1408" s="5"/>
      <c r="N1408" s="4"/>
      <c r="O1408" s="4"/>
      <c r="P1408" s="4"/>
      <c r="Q1408" s="4"/>
      <c r="R1408" s="4"/>
      <c r="S1408" s="4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4"/>
      <c r="AP1408" s="4"/>
      <c r="AQ1408" s="3"/>
      <c r="AR1408" s="4"/>
      <c r="AS1408" s="4"/>
      <c r="AT1408" s="4"/>
      <c r="AU1408" s="4"/>
      <c r="AV1408" s="4"/>
      <c r="AW1408" s="4"/>
      <c r="AX1408" s="4"/>
      <c r="AY1408" s="4"/>
      <c r="AZ1408" s="4"/>
      <c r="BA1408" s="4"/>
      <c r="BB1408" s="4"/>
      <c r="BC1408" s="4"/>
      <c r="BD1408" s="4"/>
      <c r="BE1408" s="4"/>
      <c r="BF1408" s="4"/>
      <c r="BG1408" s="4"/>
      <c r="BH1408" s="4"/>
      <c r="BI1408" s="4"/>
      <c r="BJ1408" s="4"/>
      <c r="BK1408" s="4"/>
      <c r="BL1408" s="4"/>
      <c r="BM1408" s="4"/>
      <c r="BN1408" s="4"/>
      <c r="BO1408" s="4"/>
      <c r="BP1408" s="4"/>
      <c r="BQ1408" s="4"/>
      <c r="BR1408" s="4"/>
      <c r="BS1408" s="4"/>
      <c r="BT1408" s="4"/>
      <c r="BU1408" s="4"/>
      <c r="BV1408" s="4"/>
      <c r="BW1408" s="4"/>
      <c r="BX1408" s="4"/>
      <c r="BY1408" s="4"/>
      <c r="BZ1408" s="4"/>
      <c r="CA1408" s="4"/>
      <c r="CB1408" s="4"/>
      <c r="CC1408" s="4"/>
      <c r="CD1408" s="4"/>
      <c r="CE1408" s="4"/>
      <c r="CF1408" s="4"/>
      <c r="CG1408" s="4"/>
      <c r="CH1408" s="4"/>
      <c r="CI1408" s="4"/>
      <c r="CJ1408" s="4"/>
      <c r="CK1408" s="4"/>
      <c r="CL1408" s="4"/>
      <c r="CM1408" s="4"/>
      <c r="CN1408" s="4"/>
      <c r="CO1408" s="4"/>
      <c r="CP1408" s="4"/>
      <c r="CQ1408" s="4"/>
      <c r="CR1408" s="4"/>
      <c r="CS1408" s="4"/>
      <c r="CT1408" s="4"/>
      <c r="CU1408" s="4"/>
      <c r="CV1408" s="4"/>
      <c r="CW1408" s="4"/>
    </row>
    <row r="1409" spans="1:101" ht="21" customHeight="1" x14ac:dyDescent="0.3">
      <c r="A1409" s="4"/>
      <c r="B1409" s="4"/>
      <c r="C1409" s="3"/>
      <c r="D1409" s="10"/>
      <c r="E1409" s="4"/>
      <c r="F1409" s="4"/>
      <c r="G1409" s="4"/>
      <c r="H1409" s="4"/>
      <c r="I1409" s="4"/>
      <c r="J1409" s="4"/>
      <c r="K1409" s="4"/>
      <c r="L1409" s="9"/>
      <c r="M1409" s="5"/>
      <c r="N1409" s="4"/>
      <c r="O1409" s="4"/>
      <c r="P1409" s="4"/>
      <c r="Q1409" s="4"/>
      <c r="R1409" s="4"/>
      <c r="S1409" s="4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4"/>
      <c r="AP1409" s="4"/>
      <c r="AQ1409" s="3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  <c r="CA1409" s="4"/>
      <c r="CB1409" s="4"/>
      <c r="CC1409" s="4"/>
      <c r="CD1409" s="4"/>
      <c r="CE1409" s="4"/>
      <c r="CF1409" s="4"/>
      <c r="CG1409" s="4"/>
      <c r="CH1409" s="4"/>
      <c r="CI1409" s="4"/>
      <c r="CJ1409" s="4"/>
      <c r="CK1409" s="4"/>
      <c r="CL1409" s="4"/>
      <c r="CM1409" s="4"/>
      <c r="CN1409" s="4"/>
      <c r="CO1409" s="4"/>
      <c r="CP1409" s="4"/>
      <c r="CQ1409" s="4"/>
      <c r="CR1409" s="4"/>
      <c r="CS1409" s="4"/>
      <c r="CT1409" s="4"/>
      <c r="CU1409" s="4"/>
      <c r="CV1409" s="4"/>
      <c r="CW1409" s="4"/>
    </row>
    <row r="1410" spans="1:101" ht="21" customHeight="1" x14ac:dyDescent="0.3">
      <c r="A1410" s="4"/>
      <c r="B1410" s="4"/>
      <c r="C1410" s="3"/>
      <c r="D1410" s="10"/>
      <c r="E1410" s="4"/>
      <c r="F1410" s="4"/>
      <c r="G1410" s="4"/>
      <c r="H1410" s="4"/>
      <c r="I1410" s="4"/>
      <c r="J1410" s="4"/>
      <c r="K1410" s="4"/>
      <c r="L1410" s="9"/>
      <c r="M1410" s="5"/>
      <c r="N1410" s="4"/>
      <c r="O1410" s="4"/>
      <c r="P1410" s="4"/>
      <c r="Q1410" s="4"/>
      <c r="R1410" s="4"/>
      <c r="S1410" s="4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4"/>
      <c r="AP1410" s="4"/>
      <c r="AQ1410" s="3"/>
      <c r="AR1410" s="4"/>
      <c r="AS1410" s="4"/>
      <c r="AT1410" s="4"/>
      <c r="AU1410" s="4"/>
      <c r="AV1410" s="4"/>
      <c r="AW1410" s="4"/>
      <c r="AX1410" s="4"/>
      <c r="AY1410" s="4"/>
      <c r="AZ1410" s="4"/>
      <c r="BA1410" s="4"/>
      <c r="BB1410" s="4"/>
      <c r="BC1410" s="4"/>
      <c r="BD1410" s="4"/>
      <c r="BE1410" s="4"/>
      <c r="BF1410" s="4"/>
      <c r="BG1410" s="4"/>
      <c r="BH1410" s="4"/>
      <c r="BI1410" s="4"/>
      <c r="BJ1410" s="4"/>
      <c r="BK1410" s="4"/>
      <c r="BL1410" s="4"/>
      <c r="BM1410" s="4"/>
      <c r="BN1410" s="4"/>
      <c r="BO1410" s="4"/>
      <c r="BP1410" s="4"/>
      <c r="BQ1410" s="4"/>
      <c r="BR1410" s="4"/>
      <c r="BS1410" s="4"/>
      <c r="BT1410" s="4"/>
      <c r="BU1410" s="4"/>
      <c r="BV1410" s="4"/>
      <c r="BW1410" s="4"/>
      <c r="BX1410" s="4"/>
      <c r="BY1410" s="4"/>
      <c r="BZ1410" s="4"/>
      <c r="CA1410" s="4"/>
      <c r="CB1410" s="4"/>
      <c r="CC1410" s="4"/>
      <c r="CD1410" s="4"/>
      <c r="CE1410" s="4"/>
      <c r="CF1410" s="4"/>
      <c r="CG1410" s="4"/>
      <c r="CH1410" s="4"/>
      <c r="CI1410" s="4"/>
      <c r="CJ1410" s="4"/>
      <c r="CK1410" s="4"/>
      <c r="CL1410" s="4"/>
      <c r="CM1410" s="4"/>
      <c r="CN1410" s="4"/>
      <c r="CO1410" s="4"/>
      <c r="CP1410" s="4"/>
      <c r="CQ1410" s="4"/>
      <c r="CR1410" s="4"/>
      <c r="CS1410" s="4"/>
      <c r="CT1410" s="4"/>
      <c r="CU1410" s="4"/>
      <c r="CV1410" s="4"/>
      <c r="CW1410" s="4"/>
    </row>
    <row r="1411" spans="1:101" ht="21" customHeight="1" x14ac:dyDescent="0.3">
      <c r="A1411" s="4"/>
      <c r="B1411" s="4"/>
      <c r="C1411" s="3"/>
      <c r="D1411" s="10"/>
      <c r="E1411" s="4"/>
      <c r="F1411" s="4"/>
      <c r="G1411" s="4"/>
      <c r="H1411" s="4"/>
      <c r="I1411" s="4"/>
      <c r="J1411" s="4"/>
      <c r="K1411" s="4"/>
      <c r="L1411" s="9"/>
      <c r="M1411" s="5"/>
      <c r="N1411" s="4"/>
      <c r="O1411" s="4"/>
      <c r="P1411" s="4"/>
      <c r="Q1411" s="4"/>
      <c r="R1411" s="4"/>
      <c r="S1411" s="4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4"/>
      <c r="AP1411" s="4"/>
      <c r="AQ1411" s="3"/>
      <c r="AR1411" s="4"/>
      <c r="AS1411" s="4"/>
      <c r="AT1411" s="4"/>
      <c r="AU1411" s="4"/>
      <c r="AV1411" s="4"/>
      <c r="AW1411" s="4"/>
      <c r="AX1411" s="4"/>
      <c r="AY1411" s="4"/>
      <c r="AZ1411" s="4"/>
      <c r="BA1411" s="4"/>
      <c r="BB1411" s="4"/>
      <c r="BC1411" s="4"/>
      <c r="BD1411" s="4"/>
      <c r="BE1411" s="4"/>
      <c r="BF1411" s="4"/>
      <c r="BG1411" s="4"/>
      <c r="BH1411" s="4"/>
      <c r="BI1411" s="4"/>
      <c r="BJ1411" s="4"/>
      <c r="BK1411" s="4"/>
      <c r="BL1411" s="4"/>
      <c r="BM1411" s="4"/>
      <c r="BN1411" s="4"/>
      <c r="BO1411" s="4"/>
      <c r="BP1411" s="4"/>
      <c r="BQ1411" s="4"/>
      <c r="BR1411" s="4"/>
      <c r="BS1411" s="4"/>
      <c r="BT1411" s="4"/>
      <c r="BU1411" s="4"/>
      <c r="BV1411" s="4"/>
      <c r="BW1411" s="4"/>
      <c r="BX1411" s="4"/>
      <c r="BY1411" s="4"/>
      <c r="BZ1411" s="4"/>
      <c r="CA1411" s="4"/>
      <c r="CB1411" s="4"/>
      <c r="CC1411" s="4"/>
      <c r="CD1411" s="4"/>
      <c r="CE1411" s="4"/>
      <c r="CF1411" s="4"/>
      <c r="CG1411" s="4"/>
      <c r="CH1411" s="4"/>
      <c r="CI1411" s="4"/>
      <c r="CJ1411" s="4"/>
      <c r="CK1411" s="4"/>
      <c r="CL1411" s="4"/>
      <c r="CM1411" s="4"/>
      <c r="CN1411" s="4"/>
      <c r="CO1411" s="4"/>
      <c r="CP1411" s="4"/>
      <c r="CQ1411" s="4"/>
      <c r="CR1411" s="4"/>
      <c r="CS1411" s="4"/>
      <c r="CT1411" s="4"/>
      <c r="CU1411" s="4"/>
      <c r="CV1411" s="4"/>
      <c r="CW1411" s="4"/>
    </row>
    <row r="1412" spans="1:101" ht="21" customHeight="1" x14ac:dyDescent="0.3">
      <c r="A1412" s="4"/>
      <c r="B1412" s="4"/>
      <c r="C1412" s="3"/>
      <c r="D1412" s="10"/>
      <c r="E1412" s="4"/>
      <c r="F1412" s="4"/>
      <c r="G1412" s="4"/>
      <c r="H1412" s="4"/>
      <c r="I1412" s="4"/>
      <c r="J1412" s="4"/>
      <c r="K1412" s="4"/>
      <c r="L1412" s="9"/>
      <c r="M1412" s="5"/>
      <c r="N1412" s="4"/>
      <c r="O1412" s="4"/>
      <c r="P1412" s="4"/>
      <c r="Q1412" s="4"/>
      <c r="R1412" s="4"/>
      <c r="S1412" s="4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4"/>
      <c r="AP1412" s="4"/>
      <c r="AQ1412" s="3"/>
      <c r="AR1412" s="4"/>
      <c r="AS1412" s="4"/>
      <c r="AT1412" s="4"/>
      <c r="AU1412" s="4"/>
      <c r="AV1412" s="4"/>
      <c r="AW1412" s="4"/>
      <c r="AX1412" s="4"/>
      <c r="AY1412" s="4"/>
      <c r="AZ1412" s="4"/>
      <c r="BA1412" s="4"/>
      <c r="BB1412" s="4"/>
      <c r="BC1412" s="4"/>
      <c r="BD1412" s="4"/>
      <c r="BE1412" s="4"/>
      <c r="BF1412" s="4"/>
      <c r="BG1412" s="4"/>
      <c r="BH1412" s="4"/>
      <c r="BI1412" s="4"/>
      <c r="BJ1412" s="4"/>
      <c r="BK1412" s="4"/>
      <c r="BL1412" s="4"/>
      <c r="BM1412" s="4"/>
      <c r="BN1412" s="4"/>
      <c r="BO1412" s="4"/>
      <c r="BP1412" s="4"/>
      <c r="BQ1412" s="4"/>
      <c r="BR1412" s="4"/>
      <c r="BS1412" s="4"/>
      <c r="BT1412" s="4"/>
      <c r="BU1412" s="4"/>
      <c r="BV1412" s="4"/>
      <c r="BW1412" s="4"/>
      <c r="BX1412" s="4"/>
      <c r="BY1412" s="4"/>
      <c r="BZ1412" s="4"/>
      <c r="CA1412" s="4"/>
      <c r="CB1412" s="4"/>
      <c r="CC1412" s="4"/>
      <c r="CD1412" s="4"/>
      <c r="CE1412" s="4"/>
      <c r="CF1412" s="4"/>
      <c r="CG1412" s="4"/>
      <c r="CH1412" s="4"/>
      <c r="CI1412" s="4"/>
      <c r="CJ1412" s="4"/>
      <c r="CK1412" s="4"/>
      <c r="CL1412" s="4"/>
      <c r="CM1412" s="4"/>
      <c r="CN1412" s="4"/>
      <c r="CO1412" s="4"/>
      <c r="CP1412" s="4"/>
      <c r="CQ1412" s="4"/>
      <c r="CR1412" s="4"/>
      <c r="CS1412" s="4"/>
      <c r="CT1412" s="4"/>
      <c r="CU1412" s="4"/>
      <c r="CV1412" s="4"/>
      <c r="CW1412" s="4"/>
    </row>
    <row r="1413" spans="1:101" ht="21" customHeight="1" x14ac:dyDescent="0.3">
      <c r="A1413" s="4"/>
      <c r="B1413" s="4"/>
      <c r="C1413" s="3"/>
      <c r="D1413" s="10"/>
      <c r="E1413" s="4"/>
      <c r="F1413" s="4"/>
      <c r="G1413" s="4"/>
      <c r="H1413" s="4"/>
      <c r="I1413" s="4"/>
      <c r="J1413" s="4"/>
      <c r="K1413" s="4"/>
      <c r="L1413" s="9"/>
      <c r="M1413" s="5"/>
      <c r="N1413" s="4"/>
      <c r="O1413" s="4"/>
      <c r="P1413" s="4"/>
      <c r="Q1413" s="4"/>
      <c r="R1413" s="4"/>
      <c r="S1413" s="4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/>
      <c r="BA1413" s="4"/>
      <c r="BB1413" s="4"/>
      <c r="BC1413" s="4"/>
      <c r="BD1413" s="4"/>
      <c r="BE1413" s="4"/>
      <c r="BF1413" s="4"/>
      <c r="BG1413" s="4"/>
      <c r="BH1413" s="4"/>
      <c r="BI1413" s="4"/>
      <c r="BJ1413" s="4"/>
      <c r="BK1413" s="4"/>
      <c r="BL1413" s="4"/>
      <c r="BM1413" s="4"/>
      <c r="BN1413" s="4"/>
      <c r="BO1413" s="4"/>
      <c r="BP1413" s="4"/>
      <c r="BQ1413" s="4"/>
      <c r="BR1413" s="4"/>
      <c r="BS1413" s="4"/>
      <c r="BT1413" s="4"/>
      <c r="BU1413" s="4"/>
      <c r="BV1413" s="4"/>
      <c r="BW1413" s="4"/>
      <c r="BX1413" s="4"/>
      <c r="BY1413" s="4"/>
      <c r="BZ1413" s="4"/>
      <c r="CA1413" s="4"/>
      <c r="CB1413" s="4"/>
      <c r="CC1413" s="4"/>
      <c r="CD1413" s="4"/>
      <c r="CE1413" s="4"/>
      <c r="CF1413" s="4"/>
      <c r="CG1413" s="4"/>
      <c r="CH1413" s="4"/>
      <c r="CI1413" s="4"/>
      <c r="CJ1413" s="4"/>
      <c r="CK1413" s="4"/>
      <c r="CL1413" s="4"/>
      <c r="CM1413" s="4"/>
      <c r="CN1413" s="4"/>
      <c r="CO1413" s="4"/>
      <c r="CP1413" s="4"/>
      <c r="CQ1413" s="4"/>
      <c r="CR1413" s="4"/>
      <c r="CS1413" s="4"/>
      <c r="CT1413" s="4"/>
      <c r="CU1413" s="4"/>
      <c r="CV1413" s="4"/>
      <c r="CW1413" s="4"/>
    </row>
    <row r="1414" spans="1:101" ht="21" customHeight="1" x14ac:dyDescent="0.3">
      <c r="A1414" s="4"/>
      <c r="B1414" s="4"/>
      <c r="C1414" s="3"/>
      <c r="D1414" s="10"/>
      <c r="E1414" s="4"/>
      <c r="F1414" s="4"/>
      <c r="G1414" s="4"/>
      <c r="H1414" s="4"/>
      <c r="I1414" s="4"/>
      <c r="J1414" s="4"/>
      <c r="K1414" s="4"/>
      <c r="L1414" s="9"/>
      <c r="M1414" s="5"/>
      <c r="N1414" s="4"/>
      <c r="O1414" s="4"/>
      <c r="P1414" s="4"/>
      <c r="Q1414" s="4"/>
      <c r="R1414" s="4"/>
      <c r="S1414" s="4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4"/>
      <c r="AP1414" s="4"/>
      <c r="AQ1414" s="4"/>
      <c r="AR1414" s="4"/>
      <c r="AS1414" s="4"/>
      <c r="AT1414" s="4"/>
      <c r="AU1414" s="4"/>
      <c r="AV1414" s="4"/>
      <c r="AW1414" s="4"/>
      <c r="AX1414" s="4"/>
      <c r="AY1414" s="4"/>
      <c r="AZ1414" s="4"/>
      <c r="BA1414" s="4"/>
      <c r="BB1414" s="4"/>
      <c r="BC1414" s="4"/>
      <c r="BD1414" s="4"/>
      <c r="BE1414" s="4"/>
      <c r="BF1414" s="4"/>
      <c r="BG1414" s="4"/>
      <c r="BH1414" s="4"/>
      <c r="BI1414" s="4"/>
      <c r="BJ1414" s="4"/>
      <c r="BK1414" s="4"/>
      <c r="BL1414" s="4"/>
      <c r="BM1414" s="4"/>
      <c r="BN1414" s="4"/>
      <c r="BO1414" s="4"/>
      <c r="BP1414" s="4"/>
      <c r="BQ1414" s="4"/>
      <c r="BR1414" s="4"/>
      <c r="BS1414" s="4"/>
      <c r="BT1414" s="4"/>
      <c r="BU1414" s="4"/>
      <c r="BV1414" s="4"/>
      <c r="BW1414" s="4"/>
      <c r="BX1414" s="4"/>
      <c r="BY1414" s="4"/>
      <c r="BZ1414" s="4"/>
      <c r="CA1414" s="4"/>
      <c r="CB1414" s="4"/>
      <c r="CC1414" s="4"/>
      <c r="CD1414" s="4"/>
      <c r="CE1414" s="4"/>
      <c r="CF1414" s="4"/>
      <c r="CG1414" s="4"/>
      <c r="CH1414" s="4"/>
      <c r="CI1414" s="4"/>
      <c r="CJ1414" s="4"/>
      <c r="CK1414" s="4"/>
      <c r="CL1414" s="4"/>
      <c r="CM1414" s="4"/>
      <c r="CN1414" s="4"/>
      <c r="CO1414" s="4"/>
      <c r="CP1414" s="4"/>
      <c r="CQ1414" s="4"/>
      <c r="CR1414" s="4"/>
      <c r="CS1414" s="4"/>
      <c r="CT1414" s="4"/>
      <c r="CU1414" s="4"/>
      <c r="CV1414" s="4"/>
      <c r="CW1414" s="4"/>
    </row>
    <row r="1415" spans="1:101" ht="21" customHeight="1" x14ac:dyDescent="0.3">
      <c r="A1415" s="4"/>
      <c r="B1415" s="4"/>
      <c r="C1415" s="3"/>
      <c r="D1415" s="10"/>
      <c r="E1415" s="4"/>
      <c r="F1415" s="4"/>
      <c r="G1415" s="4"/>
      <c r="H1415" s="4"/>
      <c r="I1415" s="4"/>
      <c r="J1415" s="4"/>
      <c r="K1415" s="4"/>
      <c r="L1415" s="9"/>
      <c r="M1415" s="5"/>
      <c r="N1415" s="4"/>
      <c r="O1415" s="4"/>
      <c r="P1415" s="4"/>
      <c r="Q1415" s="4"/>
      <c r="R1415" s="4"/>
      <c r="S1415" s="4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/>
      <c r="BA1415" s="4"/>
      <c r="BB1415" s="4"/>
      <c r="BC1415" s="4"/>
      <c r="BD1415" s="4"/>
      <c r="BE1415" s="4"/>
      <c r="BF1415" s="4"/>
      <c r="BG1415" s="4"/>
      <c r="BH1415" s="4"/>
      <c r="BI1415" s="4"/>
      <c r="BJ1415" s="4"/>
      <c r="BK1415" s="4"/>
      <c r="BL1415" s="4"/>
      <c r="BM1415" s="4"/>
      <c r="BN1415" s="4"/>
      <c r="BO1415" s="4"/>
      <c r="BP1415" s="4"/>
      <c r="BQ1415" s="4"/>
      <c r="BR1415" s="4"/>
      <c r="BS1415" s="4"/>
      <c r="BT1415" s="4"/>
      <c r="BU1415" s="4"/>
      <c r="BV1415" s="4"/>
      <c r="BW1415" s="4"/>
      <c r="BX1415" s="4"/>
      <c r="BY1415" s="4"/>
      <c r="BZ1415" s="4"/>
      <c r="CA1415" s="4"/>
      <c r="CB1415" s="4"/>
      <c r="CC1415" s="4"/>
      <c r="CD1415" s="4"/>
      <c r="CE1415" s="4"/>
      <c r="CF1415" s="4"/>
      <c r="CG1415" s="4"/>
      <c r="CH1415" s="4"/>
      <c r="CI1415" s="4"/>
      <c r="CJ1415" s="4"/>
      <c r="CK1415" s="4"/>
      <c r="CL1415" s="4"/>
      <c r="CM1415" s="4"/>
      <c r="CN1415" s="4"/>
      <c r="CO1415" s="4"/>
      <c r="CP1415" s="4"/>
      <c r="CQ1415" s="4"/>
      <c r="CR1415" s="4"/>
      <c r="CS1415" s="4"/>
      <c r="CT1415" s="4"/>
      <c r="CU1415" s="4"/>
      <c r="CV1415" s="4"/>
      <c r="CW1415" s="4"/>
    </row>
    <row r="1416" spans="1:101" ht="21" customHeight="1" x14ac:dyDescent="0.3">
      <c r="A1416" s="4"/>
      <c r="B1416" s="4"/>
      <c r="C1416" s="3"/>
      <c r="D1416" s="10"/>
      <c r="E1416" s="4"/>
      <c r="F1416" s="4"/>
      <c r="G1416" s="4"/>
      <c r="H1416" s="4"/>
      <c r="I1416" s="4"/>
      <c r="J1416" s="4"/>
      <c r="K1416" s="4"/>
      <c r="L1416" s="9"/>
      <c r="M1416" s="5"/>
      <c r="N1416" s="4"/>
      <c r="O1416" s="4"/>
      <c r="P1416" s="4"/>
      <c r="Q1416" s="4"/>
      <c r="R1416" s="4"/>
      <c r="S1416" s="4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/>
      <c r="BC1416" s="4"/>
      <c r="BD1416" s="4"/>
      <c r="BE1416" s="4"/>
      <c r="BF1416" s="4"/>
      <c r="BG1416" s="4"/>
      <c r="BH1416" s="4"/>
      <c r="BI1416" s="4"/>
      <c r="BJ1416" s="4"/>
      <c r="BK1416" s="4"/>
      <c r="BL1416" s="4"/>
      <c r="BM1416" s="4"/>
      <c r="BN1416" s="4"/>
      <c r="BO1416" s="4"/>
      <c r="BP1416" s="4"/>
      <c r="BQ1416" s="4"/>
      <c r="BR1416" s="4"/>
      <c r="BS1416" s="4"/>
      <c r="BT1416" s="4"/>
      <c r="BU1416" s="4"/>
      <c r="BV1416" s="4"/>
      <c r="BW1416" s="4"/>
      <c r="BX1416" s="4"/>
      <c r="BY1416" s="4"/>
      <c r="BZ1416" s="4"/>
      <c r="CA1416" s="4"/>
      <c r="CB1416" s="4"/>
      <c r="CC1416" s="4"/>
      <c r="CD1416" s="4"/>
      <c r="CE1416" s="4"/>
      <c r="CF1416" s="4"/>
      <c r="CG1416" s="4"/>
      <c r="CH1416" s="4"/>
      <c r="CI1416" s="4"/>
      <c r="CJ1416" s="4"/>
      <c r="CK1416" s="4"/>
      <c r="CL1416" s="4"/>
      <c r="CM1416" s="4"/>
      <c r="CN1416" s="4"/>
      <c r="CO1416" s="4"/>
      <c r="CP1416" s="4"/>
      <c r="CQ1416" s="4"/>
      <c r="CR1416" s="4"/>
      <c r="CS1416" s="4"/>
      <c r="CT1416" s="4"/>
      <c r="CU1416" s="4"/>
      <c r="CV1416" s="4"/>
      <c r="CW1416" s="4"/>
    </row>
    <row r="1417" spans="1:101" ht="21" customHeight="1" x14ac:dyDescent="0.3">
      <c r="A1417" s="4"/>
      <c r="B1417" s="4"/>
      <c r="C1417" s="3"/>
      <c r="D1417" s="10"/>
      <c r="E1417" s="4"/>
      <c r="F1417" s="4"/>
      <c r="G1417" s="4"/>
      <c r="H1417" s="4"/>
      <c r="I1417" s="4"/>
      <c r="J1417" s="4"/>
      <c r="K1417" s="4"/>
      <c r="L1417" s="9"/>
      <c r="M1417" s="5"/>
      <c r="N1417" s="4"/>
      <c r="O1417" s="4"/>
      <c r="P1417" s="4"/>
      <c r="Q1417" s="4"/>
      <c r="R1417" s="4"/>
      <c r="S1417" s="4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4"/>
      <c r="AP1417" s="4"/>
      <c r="AQ1417" s="4"/>
      <c r="AR1417" s="4"/>
      <c r="AS1417" s="4"/>
      <c r="AT1417" s="4"/>
      <c r="AU1417" s="4"/>
      <c r="AV1417" s="4"/>
      <c r="AW1417" s="4"/>
      <c r="AX1417" s="4"/>
      <c r="AY1417" s="4"/>
      <c r="AZ1417" s="4"/>
      <c r="BA1417" s="4"/>
      <c r="BB1417" s="4"/>
      <c r="BC1417" s="4"/>
      <c r="BD1417" s="4"/>
      <c r="BE1417" s="4"/>
      <c r="BF1417" s="4"/>
      <c r="BG1417" s="4"/>
      <c r="BH1417" s="4"/>
      <c r="BI1417" s="4"/>
      <c r="BJ1417" s="4"/>
      <c r="BK1417" s="4"/>
      <c r="BL1417" s="4"/>
      <c r="BM1417" s="4"/>
      <c r="BN1417" s="4"/>
      <c r="BO1417" s="4"/>
      <c r="BP1417" s="4"/>
      <c r="BQ1417" s="4"/>
      <c r="BR1417" s="4"/>
      <c r="BS1417" s="4"/>
      <c r="BT1417" s="4"/>
      <c r="BU1417" s="4"/>
      <c r="BV1417" s="4"/>
      <c r="BW1417" s="4"/>
      <c r="BX1417" s="4"/>
      <c r="BY1417" s="4"/>
      <c r="BZ1417" s="4"/>
      <c r="CA1417" s="4"/>
      <c r="CB1417" s="4"/>
      <c r="CC1417" s="4"/>
      <c r="CD1417" s="4"/>
      <c r="CE1417" s="4"/>
      <c r="CF1417" s="4"/>
      <c r="CG1417" s="4"/>
      <c r="CH1417" s="4"/>
      <c r="CI1417" s="4"/>
      <c r="CJ1417" s="4"/>
      <c r="CK1417" s="4"/>
      <c r="CL1417" s="4"/>
      <c r="CM1417" s="4"/>
      <c r="CN1417" s="4"/>
      <c r="CO1417" s="4"/>
      <c r="CP1417" s="4"/>
      <c r="CQ1417" s="4"/>
      <c r="CR1417" s="4"/>
      <c r="CS1417" s="4"/>
      <c r="CT1417" s="4"/>
      <c r="CU1417" s="4"/>
      <c r="CV1417" s="4"/>
      <c r="CW1417" s="4"/>
    </row>
    <row r="1418" spans="1:101" ht="21" customHeight="1" x14ac:dyDescent="0.3">
      <c r="A1418" s="4"/>
      <c r="B1418" s="4"/>
      <c r="C1418" s="3"/>
      <c r="D1418" s="10"/>
      <c r="E1418" s="4"/>
      <c r="F1418" s="4"/>
      <c r="G1418" s="4"/>
      <c r="H1418" s="4"/>
      <c r="I1418" s="4"/>
      <c r="J1418" s="4"/>
      <c r="K1418" s="4"/>
      <c r="L1418" s="9"/>
      <c r="M1418" s="5"/>
      <c r="N1418" s="4"/>
      <c r="O1418" s="4"/>
      <c r="P1418" s="4"/>
      <c r="Q1418" s="4"/>
      <c r="R1418" s="4"/>
      <c r="S1418" s="4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4"/>
      <c r="AP1418" s="4"/>
      <c r="AQ1418" s="4"/>
      <c r="AR1418" s="4"/>
      <c r="AS1418" s="4"/>
      <c r="AT1418" s="4"/>
      <c r="AU1418" s="4"/>
      <c r="AV1418" s="4"/>
      <c r="AW1418" s="4"/>
      <c r="AX1418" s="4"/>
      <c r="AY1418" s="4"/>
      <c r="AZ1418" s="4"/>
      <c r="BA1418" s="4"/>
      <c r="BB1418" s="4"/>
      <c r="BC1418" s="4"/>
      <c r="BD1418" s="4"/>
      <c r="BE1418" s="4"/>
      <c r="BF1418" s="4"/>
      <c r="BG1418" s="4"/>
      <c r="BH1418" s="4"/>
      <c r="BI1418" s="4"/>
      <c r="BJ1418" s="4"/>
      <c r="BK1418" s="4"/>
      <c r="BL1418" s="4"/>
      <c r="BM1418" s="4"/>
      <c r="BN1418" s="4"/>
      <c r="BO1418" s="4"/>
      <c r="BP1418" s="4"/>
      <c r="BQ1418" s="4"/>
      <c r="BR1418" s="4"/>
      <c r="BS1418" s="4"/>
      <c r="BT1418" s="4"/>
      <c r="BU1418" s="4"/>
      <c r="BV1418" s="4"/>
      <c r="BW1418" s="4"/>
      <c r="BX1418" s="4"/>
      <c r="BY1418" s="4"/>
      <c r="BZ1418" s="4"/>
      <c r="CA1418" s="4"/>
      <c r="CB1418" s="4"/>
      <c r="CC1418" s="4"/>
      <c r="CD1418" s="4"/>
      <c r="CE1418" s="4"/>
      <c r="CF1418" s="4"/>
      <c r="CG1418" s="4"/>
      <c r="CH1418" s="4"/>
      <c r="CI1418" s="4"/>
      <c r="CJ1418" s="4"/>
      <c r="CK1418" s="4"/>
      <c r="CL1418" s="4"/>
      <c r="CM1418" s="4"/>
      <c r="CN1418" s="4"/>
      <c r="CO1418" s="4"/>
      <c r="CP1418" s="4"/>
      <c r="CQ1418" s="4"/>
      <c r="CR1418" s="4"/>
      <c r="CS1418" s="4"/>
      <c r="CT1418" s="4"/>
      <c r="CU1418" s="4"/>
      <c r="CV1418" s="4"/>
      <c r="CW1418" s="4"/>
    </row>
    <row r="1419" spans="1:101" ht="21" customHeight="1" x14ac:dyDescent="0.3">
      <c r="A1419" s="4"/>
      <c r="B1419" s="4"/>
      <c r="C1419" s="3"/>
      <c r="D1419" s="10"/>
      <c r="E1419" s="4"/>
      <c r="F1419" s="4"/>
      <c r="G1419" s="4"/>
      <c r="H1419" s="4"/>
      <c r="I1419" s="4"/>
      <c r="J1419" s="4"/>
      <c r="K1419" s="4"/>
      <c r="L1419" s="9"/>
      <c r="M1419" s="5"/>
      <c r="N1419" s="4"/>
      <c r="O1419" s="4"/>
      <c r="P1419" s="4"/>
      <c r="Q1419" s="4"/>
      <c r="R1419" s="4"/>
      <c r="S1419" s="4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4"/>
      <c r="AP1419" s="4"/>
      <c r="AQ1419" s="4"/>
      <c r="AR1419" s="4"/>
      <c r="AS1419" s="4"/>
      <c r="AT1419" s="4"/>
      <c r="AU1419" s="4"/>
      <c r="AV1419" s="4"/>
      <c r="AW1419" s="4"/>
      <c r="AX1419" s="4"/>
      <c r="AY1419" s="4"/>
      <c r="AZ1419" s="4"/>
      <c r="BA1419" s="4"/>
      <c r="BB1419" s="4"/>
      <c r="BC1419" s="4"/>
      <c r="BD1419" s="4"/>
      <c r="BE1419" s="4"/>
      <c r="BF1419" s="4"/>
      <c r="BG1419" s="4"/>
      <c r="BH1419" s="4"/>
      <c r="BI1419" s="4"/>
      <c r="BJ1419" s="4"/>
      <c r="BK1419" s="4"/>
      <c r="BL1419" s="4"/>
      <c r="BM1419" s="4"/>
      <c r="BN1419" s="4"/>
      <c r="BO1419" s="4"/>
      <c r="BP1419" s="4"/>
      <c r="BQ1419" s="4"/>
      <c r="BR1419" s="4"/>
      <c r="BS1419" s="4"/>
      <c r="BT1419" s="4"/>
      <c r="BU1419" s="4"/>
      <c r="BV1419" s="4"/>
      <c r="BW1419" s="4"/>
      <c r="BX1419" s="4"/>
      <c r="BY1419" s="4"/>
      <c r="BZ1419" s="4"/>
      <c r="CA1419" s="4"/>
      <c r="CB1419" s="4"/>
      <c r="CC1419" s="4"/>
      <c r="CD1419" s="4"/>
      <c r="CE1419" s="4"/>
      <c r="CF1419" s="4"/>
      <c r="CG1419" s="4"/>
      <c r="CH1419" s="4"/>
      <c r="CI1419" s="4"/>
      <c r="CJ1419" s="4"/>
      <c r="CK1419" s="4"/>
      <c r="CL1419" s="4"/>
      <c r="CM1419" s="4"/>
      <c r="CN1419" s="4"/>
      <c r="CO1419" s="4"/>
      <c r="CP1419" s="4"/>
      <c r="CQ1419" s="4"/>
      <c r="CR1419" s="4"/>
      <c r="CS1419" s="4"/>
      <c r="CT1419" s="4"/>
      <c r="CU1419" s="4"/>
      <c r="CV1419" s="4"/>
      <c r="CW1419" s="4"/>
    </row>
    <row r="1420" spans="1:101" ht="21" customHeight="1" x14ac:dyDescent="0.3">
      <c r="A1420" s="4"/>
      <c r="B1420" s="4"/>
      <c r="C1420" s="3"/>
      <c r="D1420" s="10"/>
      <c r="E1420" s="4"/>
      <c r="F1420" s="4"/>
      <c r="G1420" s="4"/>
      <c r="H1420" s="4"/>
      <c r="I1420" s="4"/>
      <c r="J1420" s="4"/>
      <c r="K1420" s="4"/>
      <c r="L1420" s="9"/>
      <c r="M1420" s="5"/>
      <c r="N1420" s="4"/>
      <c r="O1420" s="4"/>
      <c r="P1420" s="4"/>
      <c r="Q1420" s="4"/>
      <c r="R1420" s="4"/>
      <c r="S1420" s="4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4"/>
      <c r="AP1420" s="4"/>
      <c r="AQ1420" s="4"/>
      <c r="AR1420" s="4"/>
      <c r="AS1420" s="4"/>
      <c r="AT1420" s="4"/>
      <c r="AU1420" s="4"/>
      <c r="AV1420" s="4"/>
      <c r="AW1420" s="4"/>
      <c r="AX1420" s="4"/>
      <c r="AY1420" s="4"/>
      <c r="AZ1420" s="4"/>
      <c r="BA1420" s="4"/>
      <c r="BB1420" s="4"/>
      <c r="BC1420" s="4"/>
      <c r="BD1420" s="4"/>
      <c r="BE1420" s="4"/>
      <c r="BF1420" s="4"/>
      <c r="BG1420" s="4"/>
      <c r="BH1420" s="4"/>
      <c r="BI1420" s="4"/>
      <c r="BJ1420" s="4"/>
      <c r="BK1420" s="4"/>
      <c r="BL1420" s="4"/>
      <c r="BM1420" s="4"/>
      <c r="BN1420" s="4"/>
      <c r="BO1420" s="4"/>
      <c r="BP1420" s="4"/>
      <c r="BQ1420" s="4"/>
      <c r="BR1420" s="4"/>
      <c r="BS1420" s="4"/>
      <c r="BT1420" s="4"/>
      <c r="BU1420" s="4"/>
      <c r="BV1420" s="4"/>
      <c r="BW1420" s="4"/>
      <c r="BX1420" s="4"/>
      <c r="BY1420" s="4"/>
      <c r="BZ1420" s="4"/>
      <c r="CA1420" s="4"/>
      <c r="CB1420" s="4"/>
      <c r="CC1420" s="4"/>
      <c r="CD1420" s="4"/>
      <c r="CE1420" s="4"/>
      <c r="CF1420" s="4"/>
      <c r="CG1420" s="4"/>
      <c r="CH1420" s="4"/>
      <c r="CI1420" s="4"/>
      <c r="CJ1420" s="4"/>
      <c r="CK1420" s="4"/>
      <c r="CL1420" s="4"/>
      <c r="CM1420" s="4"/>
      <c r="CN1420" s="4"/>
      <c r="CO1420" s="4"/>
      <c r="CP1420" s="4"/>
      <c r="CQ1420" s="4"/>
      <c r="CR1420" s="4"/>
      <c r="CS1420" s="4"/>
      <c r="CT1420" s="4"/>
      <c r="CU1420" s="4"/>
      <c r="CV1420" s="4"/>
      <c r="CW1420" s="4"/>
    </row>
    <row r="1421" spans="1:101" ht="21" customHeight="1" x14ac:dyDescent="0.3">
      <c r="A1421" s="4"/>
      <c r="B1421" s="4"/>
      <c r="C1421" s="3"/>
      <c r="D1421" s="10"/>
      <c r="E1421" s="4"/>
      <c r="F1421" s="4"/>
      <c r="G1421" s="4"/>
      <c r="H1421" s="4"/>
      <c r="I1421" s="4"/>
      <c r="J1421" s="4"/>
      <c r="K1421" s="4"/>
      <c r="L1421" s="9"/>
      <c r="M1421" s="5"/>
      <c r="N1421" s="4"/>
      <c r="O1421" s="4"/>
      <c r="P1421" s="4"/>
      <c r="Q1421" s="4"/>
      <c r="R1421" s="4"/>
      <c r="S1421" s="4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  <c r="CA1421" s="4"/>
      <c r="CB1421" s="4"/>
      <c r="CC1421" s="4"/>
      <c r="CD1421" s="4"/>
      <c r="CE1421" s="4"/>
      <c r="CF1421" s="4"/>
      <c r="CG1421" s="4"/>
      <c r="CH1421" s="4"/>
      <c r="CI1421" s="4"/>
      <c r="CJ1421" s="4"/>
      <c r="CK1421" s="4"/>
      <c r="CL1421" s="4"/>
      <c r="CM1421" s="4"/>
      <c r="CN1421" s="4"/>
      <c r="CO1421" s="4"/>
      <c r="CP1421" s="4"/>
      <c r="CQ1421" s="4"/>
      <c r="CR1421" s="4"/>
      <c r="CS1421" s="4"/>
      <c r="CT1421" s="4"/>
      <c r="CU1421" s="4"/>
      <c r="CV1421" s="4"/>
      <c r="CW1421" s="4"/>
    </row>
    <row r="1422" spans="1:101" ht="21" customHeight="1" x14ac:dyDescent="0.3">
      <c r="A1422" s="4"/>
      <c r="B1422" s="4"/>
      <c r="C1422" s="3"/>
      <c r="D1422" s="10"/>
      <c r="E1422" s="4"/>
      <c r="F1422" s="4"/>
      <c r="G1422" s="4"/>
      <c r="H1422" s="4"/>
      <c r="I1422" s="4"/>
      <c r="J1422" s="4"/>
      <c r="K1422" s="4"/>
      <c r="L1422" s="9"/>
      <c r="M1422" s="5"/>
      <c r="N1422" s="4"/>
      <c r="O1422" s="4"/>
      <c r="P1422" s="4"/>
      <c r="Q1422" s="4"/>
      <c r="R1422" s="4"/>
      <c r="S1422" s="4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4"/>
      <c r="AP1422" s="4"/>
      <c r="AQ1422" s="4"/>
      <c r="AR1422" s="4"/>
      <c r="AS1422" s="4"/>
      <c r="AT1422" s="4"/>
      <c r="AU1422" s="4"/>
      <c r="AV1422" s="4"/>
      <c r="AW1422" s="4"/>
      <c r="AX1422" s="4"/>
      <c r="AY1422" s="4"/>
      <c r="AZ1422" s="4"/>
      <c r="BA1422" s="4"/>
      <c r="BB1422" s="4"/>
      <c r="BC1422" s="4"/>
      <c r="BD1422" s="4"/>
      <c r="BE1422" s="4"/>
      <c r="BF1422" s="4"/>
      <c r="BG1422" s="4"/>
      <c r="BH1422" s="4"/>
      <c r="BI1422" s="4"/>
      <c r="BJ1422" s="4"/>
      <c r="BK1422" s="4"/>
      <c r="BL1422" s="4"/>
      <c r="BM1422" s="4"/>
      <c r="BN1422" s="4"/>
      <c r="BO1422" s="4"/>
      <c r="BP1422" s="4"/>
      <c r="BQ1422" s="4"/>
      <c r="BR1422" s="4"/>
      <c r="BS1422" s="4"/>
      <c r="BT1422" s="4"/>
      <c r="BU1422" s="4"/>
      <c r="BV1422" s="4"/>
      <c r="BW1422" s="4"/>
      <c r="BX1422" s="4"/>
      <c r="BY1422" s="4"/>
      <c r="BZ1422" s="4"/>
      <c r="CA1422" s="4"/>
      <c r="CB1422" s="4"/>
      <c r="CC1422" s="4"/>
      <c r="CD1422" s="4"/>
      <c r="CE1422" s="4"/>
      <c r="CF1422" s="4"/>
      <c r="CG1422" s="4"/>
      <c r="CH1422" s="4"/>
      <c r="CI1422" s="4"/>
      <c r="CJ1422" s="4"/>
      <c r="CK1422" s="4"/>
      <c r="CL1422" s="4"/>
      <c r="CM1422" s="4"/>
      <c r="CN1422" s="4"/>
      <c r="CO1422" s="4"/>
      <c r="CP1422" s="4"/>
      <c r="CQ1422" s="4"/>
      <c r="CR1422" s="4"/>
      <c r="CS1422" s="4"/>
      <c r="CT1422" s="4"/>
      <c r="CU1422" s="4"/>
      <c r="CV1422" s="4"/>
      <c r="CW1422" s="4"/>
    </row>
    <row r="1423" spans="1:101" ht="21" customHeight="1" x14ac:dyDescent="0.3">
      <c r="A1423" s="4"/>
      <c r="B1423" s="4"/>
      <c r="C1423" s="3"/>
      <c r="D1423" s="10"/>
      <c r="E1423" s="4"/>
      <c r="F1423" s="4"/>
      <c r="G1423" s="4"/>
      <c r="H1423" s="4"/>
      <c r="I1423" s="4"/>
      <c r="J1423" s="4"/>
      <c r="K1423" s="4"/>
      <c r="L1423" s="9"/>
      <c r="M1423" s="5"/>
      <c r="N1423" s="4"/>
      <c r="O1423" s="4"/>
      <c r="P1423" s="4"/>
      <c r="Q1423" s="4"/>
      <c r="R1423" s="4"/>
      <c r="S1423" s="4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4"/>
      <c r="AP1423" s="4"/>
      <c r="AQ1423" s="4"/>
      <c r="AR1423" s="4"/>
      <c r="AS1423" s="4"/>
      <c r="AT1423" s="4"/>
      <c r="AU1423" s="4"/>
      <c r="AV1423" s="4"/>
      <c r="AW1423" s="4"/>
      <c r="AX1423" s="4"/>
      <c r="AY1423" s="4"/>
      <c r="AZ1423" s="4"/>
      <c r="BA1423" s="4"/>
      <c r="BB1423" s="4"/>
      <c r="BC1423" s="4"/>
      <c r="BD1423" s="4"/>
      <c r="BE1423" s="4"/>
      <c r="BF1423" s="4"/>
      <c r="BG1423" s="4"/>
      <c r="BH1423" s="4"/>
      <c r="BI1423" s="4"/>
      <c r="BJ1423" s="4"/>
      <c r="BK1423" s="4"/>
      <c r="BL1423" s="4"/>
      <c r="BM1423" s="4"/>
      <c r="BN1423" s="4"/>
      <c r="BO1423" s="4"/>
      <c r="BP1423" s="4"/>
      <c r="BQ1423" s="4"/>
      <c r="BR1423" s="4"/>
      <c r="BS1423" s="4"/>
      <c r="BT1423" s="4"/>
      <c r="BU1423" s="4"/>
      <c r="BV1423" s="4"/>
      <c r="BW1423" s="4"/>
      <c r="BX1423" s="4"/>
      <c r="BY1423" s="4"/>
      <c r="BZ1423" s="4"/>
      <c r="CA1423" s="4"/>
      <c r="CB1423" s="4"/>
      <c r="CC1423" s="4"/>
      <c r="CD1423" s="4"/>
      <c r="CE1423" s="4"/>
      <c r="CF1423" s="4"/>
      <c r="CG1423" s="4"/>
      <c r="CH1423" s="4"/>
      <c r="CI1423" s="4"/>
      <c r="CJ1423" s="4"/>
      <c r="CK1423" s="4"/>
      <c r="CL1423" s="4"/>
      <c r="CM1423" s="4"/>
      <c r="CN1423" s="4"/>
      <c r="CO1423" s="4"/>
      <c r="CP1423" s="4"/>
      <c r="CQ1423" s="4"/>
      <c r="CR1423" s="4"/>
      <c r="CS1423" s="4"/>
      <c r="CT1423" s="4"/>
      <c r="CU1423" s="4"/>
      <c r="CV1423" s="4"/>
      <c r="CW1423" s="4"/>
    </row>
    <row r="1424" spans="1:101" ht="21" customHeight="1" x14ac:dyDescent="0.3">
      <c r="A1424" s="4"/>
      <c r="B1424" s="4"/>
      <c r="C1424" s="3"/>
      <c r="D1424" s="10"/>
      <c r="E1424" s="4"/>
      <c r="F1424" s="4"/>
      <c r="G1424" s="4"/>
      <c r="H1424" s="4"/>
      <c r="I1424" s="4"/>
      <c r="J1424" s="4"/>
      <c r="K1424" s="4"/>
      <c r="L1424" s="9"/>
      <c r="M1424" s="5"/>
      <c r="N1424" s="4"/>
      <c r="O1424" s="4"/>
      <c r="P1424" s="4"/>
      <c r="Q1424" s="4"/>
      <c r="R1424" s="4"/>
      <c r="S1424" s="4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4"/>
      <c r="AP1424" s="4"/>
      <c r="AQ1424" s="4"/>
      <c r="AR1424" s="4"/>
      <c r="AS1424" s="4"/>
      <c r="AT1424" s="4"/>
      <c r="AU1424" s="4"/>
      <c r="AV1424" s="4"/>
      <c r="AW1424" s="4"/>
      <c r="AX1424" s="4"/>
      <c r="AY1424" s="4"/>
      <c r="AZ1424" s="4"/>
      <c r="BA1424" s="4"/>
      <c r="BB1424" s="4"/>
      <c r="BC1424" s="4"/>
      <c r="BD1424" s="4"/>
      <c r="BE1424" s="4"/>
      <c r="BF1424" s="4"/>
      <c r="BG1424" s="4"/>
      <c r="BH1424" s="4"/>
      <c r="BI1424" s="4"/>
      <c r="BJ1424" s="4"/>
      <c r="BK1424" s="4"/>
      <c r="BL1424" s="4"/>
      <c r="BM1424" s="4"/>
      <c r="BN1424" s="4"/>
      <c r="BO1424" s="4"/>
      <c r="BP1424" s="4"/>
      <c r="BQ1424" s="4"/>
      <c r="BR1424" s="4"/>
      <c r="BS1424" s="4"/>
      <c r="BT1424" s="4"/>
      <c r="BU1424" s="4"/>
      <c r="BV1424" s="4"/>
      <c r="BW1424" s="4"/>
      <c r="BX1424" s="4"/>
      <c r="BY1424" s="4"/>
      <c r="BZ1424" s="4"/>
      <c r="CA1424" s="4"/>
      <c r="CB1424" s="4"/>
      <c r="CC1424" s="4"/>
      <c r="CD1424" s="4"/>
      <c r="CE1424" s="4"/>
      <c r="CF1424" s="4"/>
      <c r="CG1424" s="4"/>
      <c r="CH1424" s="4"/>
      <c r="CI1424" s="4"/>
      <c r="CJ1424" s="4"/>
      <c r="CK1424" s="4"/>
      <c r="CL1424" s="4"/>
      <c r="CM1424" s="4"/>
      <c r="CN1424" s="4"/>
      <c r="CO1424" s="4"/>
      <c r="CP1424" s="4"/>
      <c r="CQ1424" s="4"/>
      <c r="CR1424" s="4"/>
      <c r="CS1424" s="4"/>
      <c r="CT1424" s="4"/>
      <c r="CU1424" s="4"/>
      <c r="CV1424" s="4"/>
      <c r="CW1424" s="4"/>
    </row>
    <row r="1425" spans="1:101" ht="21" customHeight="1" x14ac:dyDescent="0.3">
      <c r="A1425" s="4"/>
      <c r="B1425" s="4"/>
      <c r="C1425" s="3"/>
      <c r="D1425" s="10"/>
      <c r="E1425" s="4"/>
      <c r="F1425" s="4"/>
      <c r="G1425" s="4"/>
      <c r="H1425" s="4"/>
      <c r="I1425" s="4"/>
      <c r="J1425" s="4"/>
      <c r="K1425" s="4"/>
      <c r="L1425" s="9"/>
      <c r="M1425" s="5"/>
      <c r="N1425" s="4"/>
      <c r="O1425" s="4"/>
      <c r="P1425" s="4"/>
      <c r="Q1425" s="4"/>
      <c r="R1425" s="4"/>
      <c r="S1425" s="4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4"/>
      <c r="AP1425" s="4"/>
      <c r="AQ1425" s="4"/>
      <c r="AR1425" s="4"/>
      <c r="AS1425" s="4"/>
      <c r="AT1425" s="4"/>
      <c r="AU1425" s="4"/>
      <c r="AV1425" s="4"/>
      <c r="AW1425" s="4"/>
      <c r="AX1425" s="4"/>
      <c r="AY1425" s="4"/>
      <c r="AZ1425" s="4"/>
      <c r="BA1425" s="4"/>
      <c r="BB1425" s="4"/>
      <c r="BC1425" s="4"/>
      <c r="BD1425" s="4"/>
      <c r="BE1425" s="4"/>
      <c r="BF1425" s="4"/>
      <c r="BG1425" s="4"/>
      <c r="BH1425" s="4"/>
      <c r="BI1425" s="4"/>
      <c r="BJ1425" s="4"/>
      <c r="BK1425" s="4"/>
      <c r="BL1425" s="4"/>
      <c r="BM1425" s="4"/>
      <c r="BN1425" s="4"/>
      <c r="BO1425" s="4"/>
      <c r="BP1425" s="4"/>
      <c r="BQ1425" s="4"/>
      <c r="BR1425" s="4"/>
      <c r="BS1425" s="4"/>
      <c r="BT1425" s="4"/>
      <c r="BU1425" s="4"/>
      <c r="BV1425" s="4"/>
      <c r="BW1425" s="4"/>
      <c r="BX1425" s="4"/>
      <c r="BY1425" s="4"/>
      <c r="BZ1425" s="4"/>
      <c r="CA1425" s="4"/>
      <c r="CB1425" s="4"/>
      <c r="CC1425" s="4"/>
      <c r="CD1425" s="4"/>
      <c r="CE1425" s="4"/>
      <c r="CF1425" s="4"/>
      <c r="CG1425" s="4"/>
      <c r="CH1425" s="4"/>
      <c r="CI1425" s="4"/>
      <c r="CJ1425" s="4"/>
      <c r="CK1425" s="4"/>
      <c r="CL1425" s="4"/>
      <c r="CM1425" s="4"/>
      <c r="CN1425" s="4"/>
      <c r="CO1425" s="4"/>
      <c r="CP1425" s="4"/>
      <c r="CQ1425" s="4"/>
      <c r="CR1425" s="4"/>
      <c r="CS1425" s="4"/>
      <c r="CT1425" s="4"/>
      <c r="CU1425" s="4"/>
      <c r="CV1425" s="4"/>
      <c r="CW1425" s="4"/>
    </row>
    <row r="1426" spans="1:101" ht="21" customHeight="1" x14ac:dyDescent="0.3">
      <c r="A1426" s="4"/>
      <c r="B1426" s="4"/>
      <c r="C1426" s="3"/>
      <c r="D1426" s="10"/>
      <c r="E1426" s="4"/>
      <c r="F1426" s="4"/>
      <c r="G1426" s="4"/>
      <c r="H1426" s="4"/>
      <c r="I1426" s="4"/>
      <c r="J1426" s="4"/>
      <c r="K1426" s="4"/>
      <c r="L1426" s="9"/>
      <c r="M1426" s="5"/>
      <c r="N1426" s="4"/>
      <c r="O1426" s="4"/>
      <c r="P1426" s="4"/>
      <c r="Q1426" s="4"/>
      <c r="R1426" s="4"/>
      <c r="S1426" s="4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4"/>
      <c r="AP1426" s="4"/>
      <c r="AQ1426" s="4"/>
      <c r="AR1426" s="4"/>
      <c r="AS1426" s="4"/>
      <c r="AT1426" s="4"/>
      <c r="AU1426" s="4"/>
      <c r="AV1426" s="4"/>
      <c r="AW1426" s="4"/>
      <c r="AX1426" s="4"/>
      <c r="AY1426" s="4"/>
      <c r="AZ1426" s="4"/>
      <c r="BA1426" s="4"/>
      <c r="BB1426" s="4"/>
      <c r="BC1426" s="4"/>
      <c r="BD1426" s="4"/>
      <c r="BE1426" s="4"/>
      <c r="BF1426" s="4"/>
      <c r="BG1426" s="4"/>
      <c r="BH1426" s="4"/>
      <c r="BI1426" s="4"/>
      <c r="BJ1426" s="4"/>
      <c r="BK1426" s="4"/>
      <c r="BL1426" s="4"/>
      <c r="BM1426" s="4"/>
      <c r="BN1426" s="4"/>
      <c r="BO1426" s="4"/>
      <c r="BP1426" s="4"/>
      <c r="BQ1426" s="4"/>
      <c r="BR1426" s="4"/>
      <c r="BS1426" s="4"/>
      <c r="BT1426" s="4"/>
      <c r="BU1426" s="4"/>
      <c r="BV1426" s="4"/>
      <c r="BW1426" s="4"/>
      <c r="BX1426" s="4"/>
      <c r="BY1426" s="4"/>
      <c r="BZ1426" s="4"/>
      <c r="CA1426" s="4"/>
      <c r="CB1426" s="4"/>
      <c r="CC1426" s="4"/>
      <c r="CD1426" s="4"/>
      <c r="CE1426" s="4"/>
      <c r="CF1426" s="4"/>
      <c r="CG1426" s="4"/>
      <c r="CH1426" s="4"/>
      <c r="CI1426" s="4"/>
      <c r="CJ1426" s="4"/>
      <c r="CK1426" s="4"/>
      <c r="CL1426" s="4"/>
      <c r="CM1426" s="4"/>
      <c r="CN1426" s="4"/>
      <c r="CO1426" s="4"/>
      <c r="CP1426" s="4"/>
      <c r="CQ1426" s="4"/>
      <c r="CR1426" s="4"/>
      <c r="CS1426" s="4"/>
      <c r="CT1426" s="4"/>
      <c r="CU1426" s="4"/>
      <c r="CV1426" s="4"/>
      <c r="CW1426" s="4"/>
    </row>
    <row r="1427" spans="1:101" ht="21" customHeight="1" x14ac:dyDescent="0.3">
      <c r="A1427" s="4"/>
      <c r="B1427" s="4"/>
      <c r="C1427" s="3"/>
      <c r="D1427" s="10"/>
      <c r="E1427" s="4"/>
      <c r="F1427" s="4"/>
      <c r="G1427" s="4"/>
      <c r="H1427" s="4"/>
      <c r="I1427" s="4"/>
      <c r="J1427" s="4"/>
      <c r="K1427" s="4"/>
      <c r="L1427" s="9"/>
      <c r="M1427" s="5"/>
      <c r="N1427" s="4"/>
      <c r="O1427" s="4"/>
      <c r="P1427" s="4"/>
      <c r="Q1427" s="4"/>
      <c r="R1427" s="4"/>
      <c r="S1427" s="4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4"/>
      <c r="AP1427" s="4"/>
      <c r="AQ1427" s="4"/>
      <c r="AR1427" s="4"/>
      <c r="AS1427" s="4"/>
      <c r="AT1427" s="4"/>
      <c r="AU1427" s="4"/>
      <c r="AV1427" s="4"/>
      <c r="AW1427" s="4"/>
      <c r="AX1427" s="4"/>
      <c r="AY1427" s="4"/>
      <c r="AZ1427" s="4"/>
      <c r="BA1427" s="4"/>
      <c r="BB1427" s="4"/>
      <c r="BC1427" s="4"/>
      <c r="BD1427" s="4"/>
      <c r="BE1427" s="4"/>
      <c r="BF1427" s="4"/>
      <c r="BG1427" s="4"/>
      <c r="BH1427" s="4"/>
      <c r="BI1427" s="4"/>
      <c r="BJ1427" s="4"/>
      <c r="BK1427" s="4"/>
      <c r="BL1427" s="4"/>
      <c r="BM1427" s="4"/>
      <c r="BN1427" s="4"/>
      <c r="BO1427" s="4"/>
      <c r="BP1427" s="4"/>
      <c r="BQ1427" s="4"/>
      <c r="BR1427" s="4"/>
      <c r="BS1427" s="4"/>
      <c r="BT1427" s="4"/>
      <c r="BU1427" s="4"/>
      <c r="BV1427" s="4"/>
      <c r="BW1427" s="4"/>
      <c r="BX1427" s="4"/>
      <c r="BY1427" s="4"/>
      <c r="BZ1427" s="4"/>
      <c r="CA1427" s="4"/>
      <c r="CB1427" s="4"/>
      <c r="CC1427" s="4"/>
      <c r="CD1427" s="4"/>
      <c r="CE1427" s="4"/>
      <c r="CF1427" s="4"/>
      <c r="CG1427" s="4"/>
      <c r="CH1427" s="4"/>
      <c r="CI1427" s="4"/>
      <c r="CJ1427" s="4"/>
      <c r="CK1427" s="4"/>
      <c r="CL1427" s="4"/>
      <c r="CM1427" s="4"/>
      <c r="CN1427" s="4"/>
      <c r="CO1427" s="4"/>
      <c r="CP1427" s="4"/>
      <c r="CQ1427" s="4"/>
      <c r="CR1427" s="4"/>
      <c r="CS1427" s="4"/>
      <c r="CT1427" s="4"/>
      <c r="CU1427" s="4"/>
      <c r="CV1427" s="4"/>
      <c r="CW1427" s="4"/>
    </row>
    <row r="1428" spans="1:101" ht="21" customHeight="1" x14ac:dyDescent="0.3">
      <c r="A1428" s="4"/>
      <c r="B1428" s="4"/>
      <c r="C1428" s="3"/>
      <c r="D1428" s="10"/>
      <c r="E1428" s="4"/>
      <c r="F1428" s="4"/>
      <c r="G1428" s="4"/>
      <c r="H1428" s="4"/>
      <c r="I1428" s="4"/>
      <c r="J1428" s="4"/>
      <c r="K1428" s="4"/>
      <c r="L1428" s="9"/>
      <c r="M1428" s="5"/>
      <c r="N1428" s="4"/>
      <c r="O1428" s="4"/>
      <c r="P1428" s="4"/>
      <c r="Q1428" s="4"/>
      <c r="R1428" s="4"/>
      <c r="S1428" s="4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4"/>
      <c r="AP1428" s="4"/>
      <c r="AQ1428" s="4"/>
      <c r="AR1428" s="4"/>
      <c r="AS1428" s="4"/>
      <c r="AT1428" s="4"/>
      <c r="AU1428" s="4"/>
      <c r="AV1428" s="4"/>
      <c r="AW1428" s="4"/>
      <c r="AX1428" s="4"/>
      <c r="AY1428" s="4"/>
      <c r="AZ1428" s="4"/>
      <c r="BA1428" s="4"/>
      <c r="BB1428" s="4"/>
      <c r="BC1428" s="4"/>
      <c r="BD1428" s="4"/>
      <c r="BE1428" s="4"/>
      <c r="BF1428" s="4"/>
      <c r="BG1428" s="4"/>
      <c r="BH1428" s="4"/>
      <c r="BI1428" s="4"/>
      <c r="BJ1428" s="4"/>
      <c r="BK1428" s="4"/>
      <c r="BL1428" s="4"/>
      <c r="BM1428" s="4"/>
      <c r="BN1428" s="4"/>
      <c r="BO1428" s="4"/>
      <c r="BP1428" s="4"/>
      <c r="BQ1428" s="4"/>
      <c r="BR1428" s="4"/>
      <c r="BS1428" s="4"/>
      <c r="BT1428" s="4"/>
      <c r="BU1428" s="4"/>
      <c r="BV1428" s="4"/>
      <c r="BW1428" s="4"/>
      <c r="BX1428" s="4"/>
      <c r="BY1428" s="4"/>
      <c r="BZ1428" s="4"/>
      <c r="CA1428" s="4"/>
      <c r="CB1428" s="4"/>
      <c r="CC1428" s="4"/>
      <c r="CD1428" s="4"/>
      <c r="CE1428" s="4"/>
      <c r="CF1428" s="4"/>
      <c r="CG1428" s="4"/>
      <c r="CH1428" s="4"/>
      <c r="CI1428" s="4"/>
      <c r="CJ1428" s="4"/>
      <c r="CK1428" s="4"/>
      <c r="CL1428" s="4"/>
      <c r="CM1428" s="4"/>
      <c r="CN1428" s="4"/>
      <c r="CO1428" s="4"/>
      <c r="CP1428" s="4"/>
      <c r="CQ1428" s="4"/>
      <c r="CR1428" s="4"/>
      <c r="CS1428" s="4"/>
      <c r="CT1428" s="4"/>
      <c r="CU1428" s="4"/>
      <c r="CV1428" s="4"/>
      <c r="CW1428" s="4"/>
    </row>
    <row r="1429" spans="1:101" ht="21" customHeight="1" x14ac:dyDescent="0.3">
      <c r="A1429" s="4"/>
      <c r="B1429" s="4"/>
      <c r="C1429" s="3"/>
      <c r="D1429" s="10"/>
      <c r="E1429" s="4"/>
      <c r="F1429" s="4"/>
      <c r="G1429" s="4"/>
      <c r="H1429" s="4"/>
      <c r="I1429" s="4"/>
      <c r="J1429" s="4"/>
      <c r="K1429" s="4"/>
      <c r="L1429" s="9"/>
      <c r="M1429" s="5"/>
      <c r="N1429" s="4"/>
      <c r="O1429" s="4"/>
      <c r="P1429" s="4"/>
      <c r="Q1429" s="4"/>
      <c r="R1429" s="4"/>
      <c r="S1429" s="4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4"/>
      <c r="AP1429" s="4"/>
      <c r="AQ1429" s="4"/>
      <c r="AR1429" s="4"/>
      <c r="AS1429" s="4"/>
      <c r="AT1429" s="4"/>
      <c r="AU1429" s="4"/>
      <c r="AV1429" s="4"/>
      <c r="AW1429" s="4"/>
      <c r="AX1429" s="4"/>
      <c r="AY1429" s="4"/>
      <c r="AZ1429" s="4"/>
      <c r="BA1429" s="4"/>
      <c r="BB1429" s="4"/>
      <c r="BC1429" s="4"/>
      <c r="BD1429" s="4"/>
      <c r="BE1429" s="4"/>
      <c r="BF1429" s="4"/>
      <c r="BG1429" s="4"/>
      <c r="BH1429" s="4"/>
      <c r="BI1429" s="4"/>
      <c r="BJ1429" s="4"/>
      <c r="BK1429" s="4"/>
      <c r="BL1429" s="4"/>
      <c r="BM1429" s="4"/>
      <c r="BN1429" s="4"/>
      <c r="BO1429" s="4"/>
      <c r="BP1429" s="4"/>
      <c r="BQ1429" s="4"/>
      <c r="BR1429" s="4"/>
      <c r="BS1429" s="4"/>
      <c r="BT1429" s="4"/>
      <c r="BU1429" s="4"/>
      <c r="BV1429" s="4"/>
      <c r="BW1429" s="4"/>
      <c r="BX1429" s="4"/>
      <c r="BY1429" s="4"/>
      <c r="BZ1429" s="4"/>
      <c r="CA1429" s="4"/>
      <c r="CB1429" s="4"/>
      <c r="CC1429" s="4"/>
      <c r="CD1429" s="4"/>
      <c r="CE1429" s="4"/>
      <c r="CF1429" s="4"/>
      <c r="CG1429" s="4"/>
      <c r="CH1429" s="4"/>
      <c r="CI1429" s="4"/>
      <c r="CJ1429" s="4"/>
      <c r="CK1429" s="4"/>
      <c r="CL1429" s="4"/>
      <c r="CM1429" s="4"/>
      <c r="CN1429" s="4"/>
      <c r="CO1429" s="4"/>
      <c r="CP1429" s="4"/>
      <c r="CQ1429" s="4"/>
      <c r="CR1429" s="4"/>
      <c r="CS1429" s="4"/>
      <c r="CT1429" s="4"/>
      <c r="CU1429" s="4"/>
      <c r="CV1429" s="4"/>
      <c r="CW1429" s="4"/>
    </row>
    <row r="1430" spans="1:101" ht="21" customHeight="1" x14ac:dyDescent="0.3">
      <c r="A1430" s="4"/>
      <c r="B1430" s="4"/>
      <c r="C1430" s="3"/>
      <c r="D1430" s="10"/>
      <c r="E1430" s="4"/>
      <c r="F1430" s="4"/>
      <c r="G1430" s="4"/>
      <c r="H1430" s="4"/>
      <c r="I1430" s="4"/>
      <c r="J1430" s="4"/>
      <c r="K1430" s="4"/>
      <c r="L1430" s="9"/>
      <c r="M1430" s="5"/>
      <c r="N1430" s="4"/>
      <c r="O1430" s="4"/>
      <c r="P1430" s="4"/>
      <c r="Q1430" s="4"/>
      <c r="R1430" s="4"/>
      <c r="S1430" s="4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4"/>
      <c r="AP1430" s="4"/>
      <c r="AQ1430" s="4"/>
      <c r="AR1430" s="4"/>
      <c r="AS1430" s="4"/>
      <c r="AT1430" s="4"/>
      <c r="AU1430" s="4"/>
      <c r="AV1430" s="4"/>
      <c r="AW1430" s="4"/>
      <c r="AX1430" s="4"/>
      <c r="AY1430" s="4"/>
      <c r="AZ1430" s="4"/>
      <c r="BA1430" s="4"/>
      <c r="BB1430" s="4"/>
      <c r="BC1430" s="4"/>
      <c r="BD1430" s="4"/>
      <c r="BE1430" s="4"/>
      <c r="BF1430" s="4"/>
      <c r="BG1430" s="4"/>
      <c r="BH1430" s="4"/>
      <c r="BI1430" s="4"/>
      <c r="BJ1430" s="4"/>
      <c r="BK1430" s="4"/>
      <c r="BL1430" s="4"/>
      <c r="BM1430" s="4"/>
      <c r="BN1430" s="4"/>
      <c r="BO1430" s="4"/>
      <c r="BP1430" s="4"/>
      <c r="BQ1430" s="4"/>
      <c r="BR1430" s="4"/>
      <c r="BS1430" s="4"/>
      <c r="BT1430" s="4"/>
      <c r="BU1430" s="4"/>
      <c r="BV1430" s="4"/>
      <c r="BW1430" s="4"/>
      <c r="BX1430" s="4"/>
      <c r="BY1430" s="4"/>
      <c r="BZ1430" s="4"/>
      <c r="CA1430" s="4"/>
      <c r="CB1430" s="4"/>
      <c r="CC1430" s="4"/>
      <c r="CD1430" s="4"/>
      <c r="CE1430" s="4"/>
      <c r="CF1430" s="4"/>
      <c r="CG1430" s="4"/>
      <c r="CH1430" s="4"/>
      <c r="CI1430" s="4"/>
      <c r="CJ1430" s="4"/>
      <c r="CK1430" s="4"/>
      <c r="CL1430" s="4"/>
      <c r="CM1430" s="4"/>
      <c r="CN1430" s="4"/>
      <c r="CO1430" s="4"/>
      <c r="CP1430" s="4"/>
      <c r="CQ1430" s="4"/>
      <c r="CR1430" s="4"/>
      <c r="CS1430" s="4"/>
      <c r="CT1430" s="4"/>
      <c r="CU1430" s="4"/>
      <c r="CV1430" s="4"/>
      <c r="CW1430" s="4"/>
    </row>
    <row r="1431" spans="1:101" ht="21" customHeight="1" x14ac:dyDescent="0.3">
      <c r="A1431" s="4"/>
      <c r="B1431" s="4"/>
      <c r="C1431" s="3"/>
      <c r="D1431" s="10"/>
      <c r="E1431" s="4"/>
      <c r="F1431" s="4"/>
      <c r="G1431" s="4"/>
      <c r="H1431" s="4"/>
      <c r="I1431" s="4"/>
      <c r="J1431" s="4"/>
      <c r="K1431" s="4"/>
      <c r="L1431" s="9"/>
      <c r="M1431" s="5"/>
      <c r="N1431" s="4"/>
      <c r="O1431" s="4"/>
      <c r="P1431" s="4"/>
      <c r="Q1431" s="4"/>
      <c r="R1431" s="4"/>
      <c r="S1431" s="4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4"/>
      <c r="AP1431" s="4"/>
      <c r="AQ1431" s="4"/>
      <c r="AR1431" s="4"/>
      <c r="AS1431" s="4"/>
      <c r="AT1431" s="4"/>
      <c r="AU1431" s="4"/>
      <c r="AV1431" s="4"/>
      <c r="AW1431" s="4"/>
      <c r="AX1431" s="4"/>
      <c r="AY1431" s="4"/>
      <c r="AZ1431" s="4"/>
      <c r="BA1431" s="4"/>
      <c r="BB1431" s="4"/>
      <c r="BC1431" s="4"/>
      <c r="BD1431" s="4"/>
      <c r="BE1431" s="4"/>
      <c r="BF1431" s="4"/>
      <c r="BG1431" s="4"/>
      <c r="BH1431" s="4"/>
      <c r="BI1431" s="4"/>
      <c r="BJ1431" s="4"/>
      <c r="BK1431" s="4"/>
      <c r="BL1431" s="4"/>
      <c r="BM1431" s="4"/>
      <c r="BN1431" s="4"/>
      <c r="BO1431" s="4"/>
      <c r="BP1431" s="4"/>
      <c r="BQ1431" s="4"/>
      <c r="BR1431" s="4"/>
      <c r="BS1431" s="4"/>
      <c r="BT1431" s="4"/>
      <c r="BU1431" s="4"/>
      <c r="BV1431" s="4"/>
      <c r="BW1431" s="4"/>
      <c r="BX1431" s="4"/>
      <c r="BY1431" s="4"/>
      <c r="BZ1431" s="4"/>
      <c r="CA1431" s="4"/>
      <c r="CB1431" s="4"/>
      <c r="CC1431" s="4"/>
      <c r="CD1431" s="4"/>
      <c r="CE1431" s="4"/>
      <c r="CF1431" s="4"/>
      <c r="CG1431" s="4"/>
      <c r="CH1431" s="4"/>
      <c r="CI1431" s="4"/>
      <c r="CJ1431" s="4"/>
      <c r="CK1431" s="4"/>
      <c r="CL1431" s="4"/>
      <c r="CM1431" s="4"/>
      <c r="CN1431" s="4"/>
      <c r="CO1431" s="4"/>
      <c r="CP1431" s="4"/>
      <c r="CQ1431" s="4"/>
      <c r="CR1431" s="4"/>
      <c r="CS1431" s="4"/>
      <c r="CT1431" s="4"/>
      <c r="CU1431" s="4"/>
      <c r="CV1431" s="4"/>
      <c r="CW1431" s="4"/>
    </row>
    <row r="1432" spans="1:101" ht="21" customHeight="1" x14ac:dyDescent="0.3">
      <c r="A1432" s="4"/>
      <c r="B1432" s="4"/>
      <c r="C1432" s="3"/>
      <c r="D1432" s="10"/>
      <c r="E1432" s="4"/>
      <c r="F1432" s="4"/>
      <c r="G1432" s="4"/>
      <c r="H1432" s="4"/>
      <c r="I1432" s="4"/>
      <c r="J1432" s="4"/>
      <c r="K1432" s="4"/>
      <c r="L1432" s="9"/>
      <c r="M1432" s="5"/>
      <c r="N1432" s="4"/>
      <c r="O1432" s="4"/>
      <c r="P1432" s="4"/>
      <c r="Q1432" s="4"/>
      <c r="R1432" s="4"/>
      <c r="S1432" s="4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4"/>
      <c r="AP1432" s="4"/>
      <c r="AQ1432" s="4"/>
      <c r="AR1432" s="4"/>
      <c r="AS1432" s="4"/>
      <c r="AT1432" s="4"/>
      <c r="AU1432" s="4"/>
      <c r="AV1432" s="4"/>
      <c r="AW1432" s="4"/>
      <c r="AX1432" s="4"/>
      <c r="AY1432" s="4"/>
      <c r="AZ1432" s="4"/>
      <c r="BA1432" s="4"/>
      <c r="BB1432" s="4"/>
      <c r="BC1432" s="4"/>
      <c r="BD1432" s="4"/>
      <c r="BE1432" s="4"/>
      <c r="BF1432" s="4"/>
      <c r="BG1432" s="4"/>
      <c r="BH1432" s="4"/>
      <c r="BI1432" s="4"/>
      <c r="BJ1432" s="4"/>
      <c r="BK1432" s="4"/>
      <c r="BL1432" s="4"/>
      <c r="BM1432" s="4"/>
      <c r="BN1432" s="4"/>
      <c r="BO1432" s="4"/>
      <c r="BP1432" s="4"/>
      <c r="BQ1432" s="4"/>
      <c r="BR1432" s="4"/>
      <c r="BS1432" s="4"/>
      <c r="BT1432" s="4"/>
      <c r="BU1432" s="4"/>
      <c r="BV1432" s="4"/>
      <c r="BW1432" s="4"/>
      <c r="BX1432" s="4"/>
      <c r="BY1432" s="4"/>
      <c r="BZ1432" s="4"/>
      <c r="CA1432" s="4"/>
      <c r="CB1432" s="4"/>
      <c r="CC1432" s="4"/>
      <c r="CD1432" s="4"/>
      <c r="CE1432" s="4"/>
      <c r="CF1432" s="4"/>
      <c r="CG1432" s="4"/>
      <c r="CH1432" s="4"/>
      <c r="CI1432" s="4"/>
      <c r="CJ1432" s="4"/>
      <c r="CK1432" s="4"/>
      <c r="CL1432" s="4"/>
      <c r="CM1432" s="4"/>
      <c r="CN1432" s="4"/>
      <c r="CO1432" s="4"/>
      <c r="CP1432" s="4"/>
      <c r="CQ1432" s="4"/>
      <c r="CR1432" s="4"/>
      <c r="CS1432" s="4"/>
      <c r="CT1432" s="4"/>
      <c r="CU1432" s="4"/>
      <c r="CV1432" s="4"/>
      <c r="CW1432" s="4"/>
    </row>
    <row r="1433" spans="1:101" ht="21" customHeight="1" x14ac:dyDescent="0.3">
      <c r="A1433" s="4"/>
      <c r="B1433" s="4"/>
      <c r="C1433" s="3"/>
      <c r="D1433" s="10"/>
      <c r="E1433" s="4"/>
      <c r="F1433" s="4"/>
      <c r="G1433" s="4"/>
      <c r="H1433" s="4"/>
      <c r="I1433" s="4"/>
      <c r="J1433" s="4"/>
      <c r="K1433" s="4"/>
      <c r="L1433" s="9"/>
      <c r="M1433" s="5"/>
      <c r="N1433" s="4"/>
      <c r="O1433" s="4"/>
      <c r="P1433" s="4"/>
      <c r="Q1433" s="4"/>
      <c r="R1433" s="4"/>
      <c r="S1433" s="4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  <c r="CA1433" s="4"/>
      <c r="CB1433" s="4"/>
      <c r="CC1433" s="4"/>
      <c r="CD1433" s="4"/>
      <c r="CE1433" s="4"/>
      <c r="CF1433" s="4"/>
      <c r="CG1433" s="4"/>
      <c r="CH1433" s="4"/>
      <c r="CI1433" s="4"/>
      <c r="CJ1433" s="4"/>
      <c r="CK1433" s="4"/>
      <c r="CL1433" s="4"/>
      <c r="CM1433" s="4"/>
      <c r="CN1433" s="4"/>
      <c r="CO1433" s="4"/>
      <c r="CP1433" s="4"/>
      <c r="CQ1433" s="4"/>
      <c r="CR1433" s="4"/>
      <c r="CS1433" s="4"/>
      <c r="CT1433" s="4"/>
      <c r="CU1433" s="4"/>
      <c r="CV1433" s="4"/>
      <c r="CW1433" s="4"/>
    </row>
    <row r="1434" spans="1:101" ht="21" customHeight="1" x14ac:dyDescent="0.3">
      <c r="A1434" s="4"/>
      <c r="B1434" s="4"/>
      <c r="C1434" s="3"/>
      <c r="D1434" s="10"/>
      <c r="E1434" s="4"/>
      <c r="F1434" s="4"/>
      <c r="G1434" s="4"/>
      <c r="H1434" s="4"/>
      <c r="I1434" s="4"/>
      <c r="J1434" s="4"/>
      <c r="K1434" s="4"/>
      <c r="L1434" s="9"/>
      <c r="M1434" s="5"/>
      <c r="N1434" s="4"/>
      <c r="O1434" s="4"/>
      <c r="P1434" s="4"/>
      <c r="Q1434" s="4"/>
      <c r="R1434" s="4"/>
      <c r="S1434" s="4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4"/>
      <c r="AP1434" s="4"/>
      <c r="AQ1434" s="4"/>
      <c r="AR1434" s="4"/>
      <c r="AS1434" s="4"/>
      <c r="AT1434" s="4"/>
      <c r="AU1434" s="4"/>
      <c r="AV1434" s="4"/>
      <c r="AW1434" s="4"/>
      <c r="AX1434" s="4"/>
      <c r="AY1434" s="4"/>
      <c r="AZ1434" s="4"/>
      <c r="BA1434" s="4"/>
      <c r="BB1434" s="4"/>
      <c r="BC1434" s="4"/>
      <c r="BD1434" s="4"/>
      <c r="BE1434" s="4"/>
      <c r="BF1434" s="4"/>
      <c r="BG1434" s="4"/>
      <c r="BH1434" s="4"/>
      <c r="BI1434" s="4"/>
      <c r="BJ1434" s="4"/>
      <c r="BK1434" s="4"/>
      <c r="BL1434" s="4"/>
      <c r="BM1434" s="4"/>
      <c r="BN1434" s="4"/>
      <c r="BO1434" s="4"/>
      <c r="BP1434" s="4"/>
      <c r="BQ1434" s="4"/>
      <c r="BR1434" s="4"/>
      <c r="BS1434" s="4"/>
      <c r="BT1434" s="4"/>
      <c r="BU1434" s="4"/>
      <c r="BV1434" s="4"/>
      <c r="BW1434" s="4"/>
      <c r="BX1434" s="4"/>
      <c r="BY1434" s="4"/>
      <c r="BZ1434" s="4"/>
      <c r="CA1434" s="4"/>
      <c r="CB1434" s="4"/>
      <c r="CC1434" s="4"/>
      <c r="CD1434" s="4"/>
      <c r="CE1434" s="4"/>
      <c r="CF1434" s="4"/>
      <c r="CG1434" s="4"/>
      <c r="CH1434" s="4"/>
      <c r="CI1434" s="4"/>
      <c r="CJ1434" s="4"/>
      <c r="CK1434" s="4"/>
      <c r="CL1434" s="4"/>
      <c r="CM1434" s="4"/>
      <c r="CN1434" s="4"/>
      <c r="CO1434" s="4"/>
      <c r="CP1434" s="4"/>
      <c r="CQ1434" s="4"/>
      <c r="CR1434" s="4"/>
      <c r="CS1434" s="4"/>
      <c r="CT1434" s="4"/>
      <c r="CU1434" s="4"/>
      <c r="CV1434" s="4"/>
      <c r="CW1434" s="4"/>
    </row>
    <row r="1435" spans="1:101" ht="21" customHeight="1" x14ac:dyDescent="0.3">
      <c r="A1435" s="4"/>
      <c r="B1435" s="4"/>
      <c r="C1435" s="3"/>
      <c r="D1435" s="10"/>
      <c r="E1435" s="4"/>
      <c r="F1435" s="4"/>
      <c r="G1435" s="4"/>
      <c r="H1435" s="4"/>
      <c r="I1435" s="4"/>
      <c r="J1435" s="4"/>
      <c r="K1435" s="4"/>
      <c r="L1435" s="9"/>
      <c r="M1435" s="5"/>
      <c r="N1435" s="4"/>
      <c r="O1435" s="4"/>
      <c r="P1435" s="4"/>
      <c r="Q1435" s="4"/>
      <c r="R1435" s="4"/>
      <c r="S1435" s="4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4"/>
      <c r="AP1435" s="4"/>
      <c r="AQ1435" s="4"/>
      <c r="AR1435" s="4"/>
      <c r="AS1435" s="4"/>
      <c r="AT1435" s="4"/>
      <c r="AU1435" s="4"/>
      <c r="AV1435" s="4"/>
      <c r="AW1435" s="4"/>
      <c r="AX1435" s="4"/>
      <c r="AY1435" s="4"/>
      <c r="AZ1435" s="4"/>
      <c r="BA1435" s="4"/>
      <c r="BB1435" s="4"/>
      <c r="BC1435" s="4"/>
      <c r="BD1435" s="4"/>
      <c r="BE1435" s="4"/>
      <c r="BF1435" s="4"/>
      <c r="BG1435" s="4"/>
      <c r="BH1435" s="4"/>
      <c r="BI1435" s="4"/>
      <c r="BJ1435" s="4"/>
      <c r="BK1435" s="4"/>
      <c r="BL1435" s="4"/>
      <c r="BM1435" s="4"/>
      <c r="BN1435" s="4"/>
      <c r="BO1435" s="4"/>
      <c r="BP1435" s="4"/>
      <c r="BQ1435" s="4"/>
      <c r="BR1435" s="4"/>
      <c r="BS1435" s="4"/>
      <c r="BT1435" s="4"/>
      <c r="BU1435" s="4"/>
      <c r="BV1435" s="4"/>
      <c r="BW1435" s="4"/>
      <c r="BX1435" s="4"/>
      <c r="BY1435" s="4"/>
      <c r="BZ1435" s="4"/>
      <c r="CA1435" s="4"/>
      <c r="CB1435" s="4"/>
      <c r="CC1435" s="4"/>
      <c r="CD1435" s="4"/>
      <c r="CE1435" s="4"/>
      <c r="CF1435" s="4"/>
      <c r="CG1435" s="4"/>
      <c r="CH1435" s="4"/>
      <c r="CI1435" s="4"/>
      <c r="CJ1435" s="4"/>
      <c r="CK1435" s="4"/>
      <c r="CL1435" s="4"/>
      <c r="CM1435" s="4"/>
      <c r="CN1435" s="4"/>
      <c r="CO1435" s="4"/>
      <c r="CP1435" s="4"/>
      <c r="CQ1435" s="4"/>
      <c r="CR1435" s="4"/>
      <c r="CS1435" s="4"/>
      <c r="CT1435" s="4"/>
      <c r="CU1435" s="4"/>
      <c r="CV1435" s="4"/>
      <c r="CW1435" s="4"/>
    </row>
    <row r="1436" spans="1:101" ht="21" customHeight="1" x14ac:dyDescent="0.3">
      <c r="A1436" s="4"/>
      <c r="B1436" s="4"/>
      <c r="C1436" s="3"/>
      <c r="D1436" s="10"/>
      <c r="E1436" s="4"/>
      <c r="F1436" s="4"/>
      <c r="G1436" s="4"/>
      <c r="H1436" s="4"/>
      <c r="I1436" s="4"/>
      <c r="J1436" s="4"/>
      <c r="K1436" s="4"/>
      <c r="L1436" s="9"/>
      <c r="M1436" s="5"/>
      <c r="N1436" s="4"/>
      <c r="O1436" s="4"/>
      <c r="P1436" s="4"/>
      <c r="Q1436" s="4"/>
      <c r="R1436" s="4"/>
      <c r="S1436" s="4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4"/>
      <c r="AP1436" s="4"/>
      <c r="AQ1436" s="4"/>
      <c r="AR1436" s="4"/>
      <c r="AS1436" s="4"/>
      <c r="AT1436" s="4"/>
      <c r="AU1436" s="4"/>
      <c r="AV1436" s="4"/>
      <c r="AW1436" s="4"/>
      <c r="AX1436" s="4"/>
      <c r="AY1436" s="4"/>
      <c r="AZ1436" s="4"/>
      <c r="BA1436" s="4"/>
      <c r="BB1436" s="4"/>
      <c r="BC1436" s="4"/>
      <c r="BD1436" s="4"/>
      <c r="BE1436" s="4"/>
      <c r="BF1436" s="4"/>
      <c r="BG1436" s="4"/>
      <c r="BH1436" s="4"/>
      <c r="BI1436" s="4"/>
      <c r="BJ1436" s="4"/>
      <c r="BK1436" s="4"/>
      <c r="BL1436" s="4"/>
      <c r="BM1436" s="4"/>
      <c r="BN1436" s="4"/>
      <c r="BO1436" s="4"/>
      <c r="BP1436" s="4"/>
      <c r="BQ1436" s="4"/>
      <c r="BR1436" s="4"/>
      <c r="BS1436" s="4"/>
      <c r="BT1436" s="4"/>
      <c r="BU1436" s="4"/>
      <c r="BV1436" s="4"/>
      <c r="BW1436" s="4"/>
      <c r="BX1436" s="4"/>
      <c r="BY1436" s="4"/>
      <c r="BZ1436" s="4"/>
      <c r="CA1436" s="4"/>
      <c r="CB1436" s="4"/>
      <c r="CC1436" s="4"/>
      <c r="CD1436" s="4"/>
      <c r="CE1436" s="4"/>
      <c r="CF1436" s="4"/>
      <c r="CG1436" s="4"/>
      <c r="CH1436" s="4"/>
      <c r="CI1436" s="4"/>
      <c r="CJ1436" s="4"/>
      <c r="CK1436" s="4"/>
      <c r="CL1436" s="4"/>
      <c r="CM1436" s="4"/>
      <c r="CN1436" s="4"/>
      <c r="CO1436" s="4"/>
      <c r="CP1436" s="4"/>
      <c r="CQ1436" s="4"/>
      <c r="CR1436" s="4"/>
      <c r="CS1436" s="4"/>
      <c r="CT1436" s="4"/>
      <c r="CU1436" s="4"/>
      <c r="CV1436" s="4"/>
      <c r="CW1436" s="4"/>
    </row>
    <row r="1437" spans="1:101" ht="21" customHeight="1" x14ac:dyDescent="0.3">
      <c r="A1437" s="4"/>
      <c r="B1437" s="4"/>
      <c r="C1437" s="3"/>
      <c r="D1437" s="10"/>
      <c r="E1437" s="4"/>
      <c r="F1437" s="4"/>
      <c r="G1437" s="4"/>
      <c r="H1437" s="4"/>
      <c r="I1437" s="4"/>
      <c r="J1437" s="4"/>
      <c r="K1437" s="4"/>
      <c r="L1437" s="9"/>
      <c r="M1437" s="5"/>
      <c r="N1437" s="4"/>
      <c r="O1437" s="4"/>
      <c r="P1437" s="4"/>
      <c r="Q1437" s="4"/>
      <c r="R1437" s="4"/>
      <c r="S1437" s="4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4"/>
      <c r="AP1437" s="4"/>
      <c r="AQ1437" s="4"/>
      <c r="AR1437" s="4"/>
      <c r="AS1437" s="4"/>
      <c r="AT1437" s="4"/>
      <c r="AU1437" s="4"/>
      <c r="AV1437" s="4"/>
      <c r="AW1437" s="4"/>
      <c r="AX1437" s="4"/>
      <c r="AY1437" s="4"/>
      <c r="AZ1437" s="4"/>
      <c r="BA1437" s="4"/>
      <c r="BB1437" s="4"/>
      <c r="BC1437" s="4"/>
      <c r="BD1437" s="4"/>
      <c r="BE1437" s="4"/>
      <c r="BF1437" s="4"/>
      <c r="BG1437" s="4"/>
      <c r="BH1437" s="4"/>
      <c r="BI1437" s="4"/>
      <c r="BJ1437" s="4"/>
      <c r="BK1437" s="4"/>
      <c r="BL1437" s="4"/>
      <c r="BM1437" s="4"/>
      <c r="BN1437" s="4"/>
      <c r="BO1437" s="4"/>
      <c r="BP1437" s="4"/>
      <c r="BQ1437" s="4"/>
      <c r="BR1437" s="4"/>
      <c r="BS1437" s="4"/>
      <c r="BT1437" s="4"/>
      <c r="BU1437" s="4"/>
      <c r="BV1437" s="4"/>
      <c r="BW1437" s="4"/>
      <c r="BX1437" s="4"/>
      <c r="BY1437" s="4"/>
      <c r="BZ1437" s="4"/>
      <c r="CA1437" s="4"/>
      <c r="CB1437" s="4"/>
      <c r="CC1437" s="4"/>
      <c r="CD1437" s="4"/>
      <c r="CE1437" s="4"/>
      <c r="CF1437" s="4"/>
      <c r="CG1437" s="4"/>
      <c r="CH1437" s="4"/>
      <c r="CI1437" s="4"/>
      <c r="CJ1437" s="4"/>
      <c r="CK1437" s="4"/>
      <c r="CL1437" s="4"/>
      <c r="CM1437" s="4"/>
      <c r="CN1437" s="4"/>
      <c r="CO1437" s="4"/>
      <c r="CP1437" s="4"/>
      <c r="CQ1437" s="4"/>
      <c r="CR1437" s="4"/>
      <c r="CS1437" s="4"/>
      <c r="CT1437" s="4"/>
      <c r="CU1437" s="4"/>
      <c r="CV1437" s="4"/>
      <c r="CW1437" s="4"/>
    </row>
    <row r="1438" spans="1:101" ht="21" customHeight="1" x14ac:dyDescent="0.3">
      <c r="A1438" s="4"/>
      <c r="B1438" s="4"/>
      <c r="C1438" s="3"/>
      <c r="D1438" s="10"/>
      <c r="E1438" s="4"/>
      <c r="F1438" s="4"/>
      <c r="G1438" s="4"/>
      <c r="H1438" s="4"/>
      <c r="I1438" s="4"/>
      <c r="J1438" s="4"/>
      <c r="K1438" s="4"/>
      <c r="L1438" s="9"/>
      <c r="M1438" s="5"/>
      <c r="N1438" s="4"/>
      <c r="O1438" s="4"/>
      <c r="P1438" s="4"/>
      <c r="Q1438" s="4"/>
      <c r="R1438" s="4"/>
      <c r="S1438" s="4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4"/>
      <c r="AP1438" s="4"/>
      <c r="AQ1438" s="4"/>
      <c r="AR1438" s="4"/>
      <c r="AS1438" s="4"/>
      <c r="AT1438" s="4"/>
      <c r="AU1438" s="4"/>
      <c r="AV1438" s="4"/>
      <c r="AW1438" s="4"/>
      <c r="AX1438" s="4"/>
      <c r="AY1438" s="4"/>
      <c r="AZ1438" s="4"/>
      <c r="BA1438" s="4"/>
      <c r="BB1438" s="4"/>
      <c r="BC1438" s="4"/>
      <c r="BD1438" s="4"/>
      <c r="BE1438" s="4"/>
      <c r="BF1438" s="4"/>
      <c r="BG1438" s="4"/>
      <c r="BH1438" s="4"/>
      <c r="BI1438" s="4"/>
      <c r="BJ1438" s="4"/>
      <c r="BK1438" s="4"/>
      <c r="BL1438" s="4"/>
      <c r="BM1438" s="4"/>
      <c r="BN1438" s="4"/>
      <c r="BO1438" s="4"/>
      <c r="BP1438" s="4"/>
      <c r="BQ1438" s="4"/>
      <c r="BR1438" s="4"/>
      <c r="BS1438" s="4"/>
      <c r="BT1438" s="4"/>
      <c r="BU1438" s="4"/>
      <c r="BV1438" s="4"/>
      <c r="BW1438" s="4"/>
      <c r="BX1438" s="4"/>
      <c r="BY1438" s="4"/>
      <c r="BZ1438" s="4"/>
      <c r="CA1438" s="4"/>
      <c r="CB1438" s="4"/>
      <c r="CC1438" s="4"/>
      <c r="CD1438" s="4"/>
      <c r="CE1438" s="4"/>
      <c r="CF1438" s="4"/>
      <c r="CG1438" s="4"/>
      <c r="CH1438" s="4"/>
      <c r="CI1438" s="4"/>
      <c r="CJ1438" s="4"/>
      <c r="CK1438" s="4"/>
      <c r="CL1438" s="4"/>
      <c r="CM1438" s="4"/>
      <c r="CN1438" s="4"/>
      <c r="CO1438" s="4"/>
      <c r="CP1438" s="4"/>
      <c r="CQ1438" s="4"/>
      <c r="CR1438" s="4"/>
      <c r="CS1438" s="4"/>
      <c r="CT1438" s="4"/>
      <c r="CU1438" s="4"/>
      <c r="CV1438" s="4"/>
      <c r="CW1438" s="4"/>
    </row>
    <row r="1439" spans="1:101" ht="21" customHeight="1" x14ac:dyDescent="0.3">
      <c r="A1439" s="4"/>
      <c r="B1439" s="4"/>
      <c r="C1439" s="3"/>
      <c r="D1439" s="10"/>
      <c r="E1439" s="4"/>
      <c r="F1439" s="4"/>
      <c r="G1439" s="4"/>
      <c r="H1439" s="4"/>
      <c r="I1439" s="4"/>
      <c r="J1439" s="4"/>
      <c r="K1439" s="4"/>
      <c r="L1439" s="9"/>
      <c r="M1439" s="5"/>
      <c r="N1439" s="4"/>
      <c r="O1439" s="4"/>
      <c r="P1439" s="4"/>
      <c r="Q1439" s="4"/>
      <c r="R1439" s="4"/>
      <c r="S1439" s="4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4"/>
      <c r="AP1439" s="4"/>
      <c r="AQ1439" s="4"/>
      <c r="AR1439" s="4"/>
      <c r="AS1439" s="4"/>
      <c r="AT1439" s="4"/>
      <c r="AU1439" s="4"/>
      <c r="AV1439" s="4"/>
      <c r="AW1439" s="4"/>
      <c r="AX1439" s="4"/>
      <c r="AY1439" s="4"/>
      <c r="AZ1439" s="4"/>
      <c r="BA1439" s="4"/>
      <c r="BB1439" s="4"/>
      <c r="BC1439" s="4"/>
      <c r="BD1439" s="4"/>
      <c r="BE1439" s="4"/>
      <c r="BF1439" s="4"/>
      <c r="BG1439" s="4"/>
      <c r="BH1439" s="4"/>
      <c r="BI1439" s="4"/>
      <c r="BJ1439" s="4"/>
      <c r="BK1439" s="4"/>
      <c r="BL1439" s="4"/>
      <c r="BM1439" s="4"/>
      <c r="BN1439" s="4"/>
      <c r="BO1439" s="4"/>
      <c r="BP1439" s="4"/>
      <c r="BQ1439" s="4"/>
      <c r="BR1439" s="4"/>
      <c r="BS1439" s="4"/>
      <c r="BT1439" s="4"/>
      <c r="BU1439" s="4"/>
      <c r="BV1439" s="4"/>
      <c r="BW1439" s="4"/>
      <c r="BX1439" s="4"/>
      <c r="BY1439" s="4"/>
      <c r="BZ1439" s="4"/>
      <c r="CA1439" s="4"/>
      <c r="CB1439" s="4"/>
      <c r="CC1439" s="4"/>
      <c r="CD1439" s="4"/>
      <c r="CE1439" s="4"/>
      <c r="CF1439" s="4"/>
      <c r="CG1439" s="4"/>
      <c r="CH1439" s="4"/>
      <c r="CI1439" s="4"/>
      <c r="CJ1439" s="4"/>
      <c r="CK1439" s="4"/>
      <c r="CL1439" s="4"/>
      <c r="CM1439" s="4"/>
      <c r="CN1439" s="4"/>
      <c r="CO1439" s="4"/>
      <c r="CP1439" s="4"/>
      <c r="CQ1439" s="4"/>
      <c r="CR1439" s="4"/>
      <c r="CS1439" s="4"/>
      <c r="CT1439" s="4"/>
      <c r="CU1439" s="4"/>
      <c r="CV1439" s="4"/>
      <c r="CW1439" s="4"/>
    </row>
    <row r="1440" spans="1:101" ht="21" customHeight="1" x14ac:dyDescent="0.3">
      <c r="A1440" s="4"/>
      <c r="B1440" s="4"/>
      <c r="C1440" s="3"/>
      <c r="D1440" s="10"/>
      <c r="E1440" s="4"/>
      <c r="F1440" s="4"/>
      <c r="G1440" s="4"/>
      <c r="H1440" s="4"/>
      <c r="I1440" s="4"/>
      <c r="J1440" s="4"/>
      <c r="K1440" s="4"/>
      <c r="L1440" s="9"/>
      <c r="M1440" s="5"/>
      <c r="N1440" s="4"/>
      <c r="O1440" s="4"/>
      <c r="P1440" s="4"/>
      <c r="Q1440" s="4"/>
      <c r="R1440" s="4"/>
      <c r="S1440" s="4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4"/>
      <c r="AP1440" s="4"/>
      <c r="AQ1440" s="4"/>
      <c r="AR1440" s="4"/>
      <c r="AS1440" s="4"/>
      <c r="AT1440" s="4"/>
      <c r="AU1440" s="4"/>
      <c r="AV1440" s="4"/>
      <c r="AW1440" s="4"/>
      <c r="AX1440" s="4"/>
      <c r="AY1440" s="4"/>
      <c r="AZ1440" s="4"/>
      <c r="BA1440" s="4"/>
      <c r="BB1440" s="4"/>
      <c r="BC1440" s="4"/>
      <c r="BD1440" s="4"/>
      <c r="BE1440" s="4"/>
      <c r="BF1440" s="4"/>
      <c r="BG1440" s="4"/>
      <c r="BH1440" s="4"/>
      <c r="BI1440" s="4"/>
      <c r="BJ1440" s="4"/>
      <c r="BK1440" s="4"/>
      <c r="BL1440" s="4"/>
      <c r="BM1440" s="4"/>
      <c r="BN1440" s="4"/>
      <c r="BO1440" s="4"/>
      <c r="BP1440" s="4"/>
      <c r="BQ1440" s="4"/>
      <c r="BR1440" s="4"/>
      <c r="BS1440" s="4"/>
      <c r="BT1440" s="4"/>
      <c r="BU1440" s="4"/>
      <c r="BV1440" s="4"/>
      <c r="BW1440" s="4"/>
      <c r="BX1440" s="4"/>
      <c r="BY1440" s="4"/>
      <c r="BZ1440" s="4"/>
      <c r="CA1440" s="4"/>
      <c r="CB1440" s="4"/>
      <c r="CC1440" s="4"/>
      <c r="CD1440" s="4"/>
      <c r="CE1440" s="4"/>
      <c r="CF1440" s="4"/>
      <c r="CG1440" s="4"/>
      <c r="CH1440" s="4"/>
      <c r="CI1440" s="4"/>
      <c r="CJ1440" s="4"/>
      <c r="CK1440" s="4"/>
      <c r="CL1440" s="4"/>
      <c r="CM1440" s="4"/>
      <c r="CN1440" s="4"/>
      <c r="CO1440" s="4"/>
      <c r="CP1440" s="4"/>
      <c r="CQ1440" s="4"/>
      <c r="CR1440" s="4"/>
      <c r="CS1440" s="4"/>
      <c r="CT1440" s="4"/>
      <c r="CU1440" s="4"/>
      <c r="CV1440" s="4"/>
      <c r="CW1440" s="4"/>
    </row>
    <row r="1441" spans="1:101" ht="21" customHeight="1" x14ac:dyDescent="0.3">
      <c r="A1441" s="4"/>
      <c r="B1441" s="4"/>
      <c r="C1441" s="3"/>
      <c r="D1441" s="10"/>
      <c r="E1441" s="4"/>
      <c r="F1441" s="4"/>
      <c r="G1441" s="4"/>
      <c r="H1441" s="4"/>
      <c r="I1441" s="4"/>
      <c r="J1441" s="4"/>
      <c r="K1441" s="4"/>
      <c r="L1441" s="9"/>
      <c r="M1441" s="5"/>
      <c r="N1441" s="4"/>
      <c r="O1441" s="4"/>
      <c r="P1441" s="4"/>
      <c r="Q1441" s="4"/>
      <c r="R1441" s="4"/>
      <c r="S1441" s="4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4"/>
      <c r="AP1441" s="4"/>
      <c r="AQ1441" s="4"/>
      <c r="AR1441" s="4"/>
      <c r="AS1441" s="4"/>
      <c r="AT1441" s="4"/>
      <c r="AU1441" s="4"/>
      <c r="AV1441" s="4"/>
      <c r="AW1441" s="4"/>
      <c r="AX1441" s="4"/>
      <c r="AY1441" s="4"/>
      <c r="AZ1441" s="4"/>
      <c r="BA1441" s="4"/>
      <c r="BB1441" s="4"/>
      <c r="BC1441" s="4"/>
      <c r="BD1441" s="4"/>
      <c r="BE1441" s="4"/>
      <c r="BF1441" s="4"/>
      <c r="BG1441" s="4"/>
      <c r="BH1441" s="4"/>
      <c r="BI1441" s="4"/>
      <c r="BJ1441" s="4"/>
      <c r="BK1441" s="4"/>
      <c r="BL1441" s="4"/>
      <c r="BM1441" s="4"/>
      <c r="BN1441" s="4"/>
      <c r="BO1441" s="4"/>
      <c r="BP1441" s="4"/>
      <c r="BQ1441" s="4"/>
      <c r="BR1441" s="4"/>
      <c r="BS1441" s="4"/>
      <c r="BT1441" s="4"/>
      <c r="BU1441" s="4"/>
      <c r="BV1441" s="4"/>
      <c r="BW1441" s="4"/>
      <c r="BX1441" s="4"/>
      <c r="BY1441" s="4"/>
      <c r="BZ1441" s="4"/>
      <c r="CA1441" s="4"/>
      <c r="CB1441" s="4"/>
      <c r="CC1441" s="4"/>
      <c r="CD1441" s="4"/>
      <c r="CE1441" s="4"/>
      <c r="CF1441" s="4"/>
      <c r="CG1441" s="4"/>
      <c r="CH1441" s="4"/>
      <c r="CI1441" s="4"/>
      <c r="CJ1441" s="4"/>
      <c r="CK1441" s="4"/>
      <c r="CL1441" s="4"/>
      <c r="CM1441" s="4"/>
      <c r="CN1441" s="4"/>
      <c r="CO1441" s="4"/>
      <c r="CP1441" s="4"/>
      <c r="CQ1441" s="4"/>
      <c r="CR1441" s="4"/>
      <c r="CS1441" s="4"/>
      <c r="CT1441" s="4"/>
      <c r="CU1441" s="4"/>
      <c r="CV1441" s="4"/>
      <c r="CW1441" s="4"/>
    </row>
    <row r="1442" spans="1:101" ht="21" customHeight="1" x14ac:dyDescent="0.3">
      <c r="A1442" s="4"/>
      <c r="B1442" s="4"/>
      <c r="C1442" s="3"/>
      <c r="D1442" s="10"/>
      <c r="E1442" s="4"/>
      <c r="F1442" s="4"/>
      <c r="G1442" s="4"/>
      <c r="H1442" s="4"/>
      <c r="I1442" s="4"/>
      <c r="J1442" s="4"/>
      <c r="K1442" s="4"/>
      <c r="L1442" s="9"/>
      <c r="M1442" s="5"/>
      <c r="N1442" s="4"/>
      <c r="O1442" s="4"/>
      <c r="P1442" s="4"/>
      <c r="Q1442" s="4"/>
      <c r="R1442" s="4"/>
      <c r="S1442" s="4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4"/>
      <c r="AP1442" s="4"/>
      <c r="AQ1442" s="4"/>
      <c r="AR1442" s="4"/>
      <c r="AS1442" s="4"/>
      <c r="AT1442" s="4"/>
      <c r="AU1442" s="4"/>
      <c r="AV1442" s="4"/>
      <c r="AW1442" s="4"/>
      <c r="AX1442" s="4"/>
      <c r="AY1442" s="4"/>
      <c r="AZ1442" s="4"/>
      <c r="BA1442" s="4"/>
      <c r="BB1442" s="4"/>
      <c r="BC1442" s="4"/>
      <c r="BD1442" s="4"/>
      <c r="BE1442" s="4"/>
      <c r="BF1442" s="4"/>
      <c r="BG1442" s="4"/>
      <c r="BH1442" s="4"/>
      <c r="BI1442" s="4"/>
      <c r="BJ1442" s="4"/>
      <c r="BK1442" s="4"/>
      <c r="BL1442" s="4"/>
      <c r="BM1442" s="4"/>
      <c r="BN1442" s="4"/>
      <c r="BO1442" s="4"/>
      <c r="BP1442" s="4"/>
      <c r="BQ1442" s="4"/>
      <c r="BR1442" s="4"/>
      <c r="BS1442" s="4"/>
      <c r="BT1442" s="4"/>
      <c r="BU1442" s="4"/>
      <c r="BV1442" s="4"/>
      <c r="BW1442" s="4"/>
      <c r="BX1442" s="4"/>
      <c r="BY1442" s="4"/>
      <c r="BZ1442" s="4"/>
      <c r="CA1442" s="4"/>
      <c r="CB1442" s="4"/>
      <c r="CC1442" s="4"/>
      <c r="CD1442" s="4"/>
      <c r="CE1442" s="4"/>
      <c r="CF1442" s="4"/>
      <c r="CG1442" s="4"/>
      <c r="CH1442" s="4"/>
      <c r="CI1442" s="4"/>
      <c r="CJ1442" s="4"/>
      <c r="CK1442" s="4"/>
      <c r="CL1442" s="4"/>
      <c r="CM1442" s="4"/>
      <c r="CN1442" s="4"/>
      <c r="CO1442" s="4"/>
      <c r="CP1442" s="4"/>
      <c r="CQ1442" s="4"/>
      <c r="CR1442" s="4"/>
      <c r="CS1442" s="4"/>
      <c r="CT1442" s="4"/>
      <c r="CU1442" s="4"/>
      <c r="CV1442" s="4"/>
      <c r="CW1442" s="4"/>
    </row>
    <row r="1443" spans="1:101" ht="21" customHeight="1" x14ac:dyDescent="0.3">
      <c r="A1443" s="4"/>
      <c r="B1443" s="4"/>
      <c r="C1443" s="3"/>
      <c r="D1443" s="10"/>
      <c r="E1443" s="4"/>
      <c r="F1443" s="4"/>
      <c r="G1443" s="4"/>
      <c r="H1443" s="4"/>
      <c r="I1443" s="4"/>
      <c r="J1443" s="4"/>
      <c r="K1443" s="4"/>
      <c r="L1443" s="9"/>
      <c r="M1443" s="5"/>
      <c r="N1443" s="4"/>
      <c r="O1443" s="4"/>
      <c r="P1443" s="4"/>
      <c r="Q1443" s="4"/>
      <c r="R1443" s="4"/>
      <c r="S1443" s="4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4"/>
      <c r="AP1443" s="4"/>
      <c r="AQ1443" s="4"/>
      <c r="AR1443" s="4"/>
      <c r="AS1443" s="4"/>
      <c r="AT1443" s="4"/>
      <c r="AU1443" s="4"/>
      <c r="AV1443" s="4"/>
      <c r="AW1443" s="4"/>
      <c r="AX1443" s="4"/>
      <c r="AY1443" s="4"/>
      <c r="AZ1443" s="4"/>
      <c r="BA1443" s="4"/>
      <c r="BB1443" s="4"/>
      <c r="BC1443" s="4"/>
      <c r="BD1443" s="4"/>
      <c r="BE1443" s="4"/>
      <c r="BF1443" s="4"/>
      <c r="BG1443" s="4"/>
      <c r="BH1443" s="4"/>
      <c r="BI1443" s="4"/>
      <c r="BJ1443" s="4"/>
      <c r="BK1443" s="4"/>
      <c r="BL1443" s="4"/>
      <c r="BM1443" s="4"/>
      <c r="BN1443" s="4"/>
      <c r="BO1443" s="4"/>
      <c r="BP1443" s="4"/>
      <c r="BQ1443" s="4"/>
      <c r="BR1443" s="4"/>
      <c r="BS1443" s="4"/>
      <c r="BT1443" s="4"/>
      <c r="BU1443" s="4"/>
      <c r="BV1443" s="4"/>
      <c r="BW1443" s="4"/>
      <c r="BX1443" s="4"/>
      <c r="BY1443" s="4"/>
      <c r="BZ1443" s="4"/>
      <c r="CA1443" s="4"/>
      <c r="CB1443" s="4"/>
      <c r="CC1443" s="4"/>
      <c r="CD1443" s="4"/>
      <c r="CE1443" s="4"/>
      <c r="CF1443" s="4"/>
      <c r="CG1443" s="4"/>
      <c r="CH1443" s="4"/>
      <c r="CI1443" s="4"/>
      <c r="CJ1443" s="4"/>
      <c r="CK1443" s="4"/>
      <c r="CL1443" s="4"/>
      <c r="CM1443" s="4"/>
      <c r="CN1443" s="4"/>
      <c r="CO1443" s="4"/>
      <c r="CP1443" s="4"/>
      <c r="CQ1443" s="4"/>
      <c r="CR1443" s="4"/>
      <c r="CS1443" s="4"/>
      <c r="CT1443" s="4"/>
      <c r="CU1443" s="4"/>
      <c r="CV1443" s="4"/>
      <c r="CW1443" s="4"/>
    </row>
    <row r="1444" spans="1:101" ht="21" customHeight="1" x14ac:dyDescent="0.3">
      <c r="A1444" s="4"/>
      <c r="B1444" s="4"/>
      <c r="C1444" s="3"/>
      <c r="D1444" s="10"/>
      <c r="E1444" s="4"/>
      <c r="F1444" s="4"/>
      <c r="G1444" s="4"/>
      <c r="H1444" s="4"/>
      <c r="I1444" s="4"/>
      <c r="J1444" s="4"/>
      <c r="K1444" s="4"/>
      <c r="L1444" s="9"/>
      <c r="M1444" s="5"/>
      <c r="N1444" s="4"/>
      <c r="O1444" s="4"/>
      <c r="P1444" s="4"/>
      <c r="Q1444" s="4"/>
      <c r="R1444" s="4"/>
      <c r="S1444" s="4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  <c r="BF1444" s="4"/>
      <c r="BG1444" s="4"/>
      <c r="BH1444" s="4"/>
      <c r="BI1444" s="4"/>
      <c r="BJ1444" s="4"/>
      <c r="BK1444" s="4"/>
      <c r="BL1444" s="4"/>
      <c r="BM1444" s="4"/>
      <c r="BN1444" s="4"/>
      <c r="BO1444" s="4"/>
      <c r="BP1444" s="4"/>
      <c r="BQ1444" s="4"/>
      <c r="BR1444" s="4"/>
      <c r="BS1444" s="4"/>
      <c r="BT1444" s="4"/>
      <c r="BU1444" s="4"/>
      <c r="BV1444" s="4"/>
      <c r="BW1444" s="4"/>
      <c r="BX1444" s="4"/>
      <c r="BY1444" s="4"/>
      <c r="BZ1444" s="4"/>
      <c r="CA1444" s="4"/>
      <c r="CB1444" s="4"/>
      <c r="CC1444" s="4"/>
      <c r="CD1444" s="4"/>
      <c r="CE1444" s="4"/>
      <c r="CF1444" s="4"/>
      <c r="CG1444" s="4"/>
      <c r="CH1444" s="4"/>
      <c r="CI1444" s="4"/>
      <c r="CJ1444" s="4"/>
      <c r="CK1444" s="4"/>
      <c r="CL1444" s="4"/>
      <c r="CM1444" s="4"/>
      <c r="CN1444" s="4"/>
      <c r="CO1444" s="4"/>
      <c r="CP1444" s="4"/>
      <c r="CQ1444" s="4"/>
      <c r="CR1444" s="4"/>
      <c r="CS1444" s="4"/>
      <c r="CT1444" s="4"/>
      <c r="CU1444" s="4"/>
      <c r="CV1444" s="4"/>
      <c r="CW1444" s="4"/>
    </row>
    <row r="1445" spans="1:101" ht="21" customHeight="1" x14ac:dyDescent="0.3">
      <c r="A1445" s="4"/>
      <c r="B1445" s="4"/>
      <c r="C1445" s="3"/>
      <c r="D1445" s="10"/>
      <c r="E1445" s="4"/>
      <c r="F1445" s="4"/>
      <c r="G1445" s="4"/>
      <c r="H1445" s="4"/>
      <c r="I1445" s="4"/>
      <c r="J1445" s="4"/>
      <c r="K1445" s="4"/>
      <c r="L1445" s="9"/>
      <c r="M1445" s="5"/>
      <c r="N1445" s="4"/>
      <c r="O1445" s="4"/>
      <c r="P1445" s="4"/>
      <c r="Q1445" s="4"/>
      <c r="R1445" s="4"/>
      <c r="S1445" s="4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4"/>
      <c r="AP1445" s="4"/>
      <c r="AQ1445" s="4"/>
      <c r="AR1445" s="4"/>
      <c r="AS1445" s="4"/>
      <c r="AT1445" s="4"/>
      <c r="AU1445" s="4"/>
      <c r="AV1445" s="4"/>
      <c r="AW1445" s="4"/>
      <c r="AX1445" s="4"/>
      <c r="AY1445" s="4"/>
      <c r="AZ1445" s="4"/>
      <c r="BA1445" s="4"/>
      <c r="BB1445" s="4"/>
      <c r="BC1445" s="4"/>
      <c r="BD1445" s="4"/>
      <c r="BE1445" s="4"/>
      <c r="BF1445" s="4"/>
      <c r="BG1445" s="4"/>
      <c r="BH1445" s="4"/>
      <c r="BI1445" s="4"/>
      <c r="BJ1445" s="4"/>
      <c r="BK1445" s="4"/>
      <c r="BL1445" s="4"/>
      <c r="BM1445" s="4"/>
      <c r="BN1445" s="4"/>
      <c r="BO1445" s="4"/>
      <c r="BP1445" s="4"/>
      <c r="BQ1445" s="4"/>
      <c r="BR1445" s="4"/>
      <c r="BS1445" s="4"/>
      <c r="BT1445" s="4"/>
      <c r="BU1445" s="4"/>
      <c r="BV1445" s="4"/>
      <c r="BW1445" s="4"/>
      <c r="BX1445" s="4"/>
      <c r="BY1445" s="4"/>
      <c r="BZ1445" s="4"/>
      <c r="CA1445" s="4"/>
      <c r="CB1445" s="4"/>
      <c r="CC1445" s="4"/>
      <c r="CD1445" s="4"/>
      <c r="CE1445" s="4"/>
      <c r="CF1445" s="4"/>
      <c r="CG1445" s="4"/>
      <c r="CH1445" s="4"/>
      <c r="CI1445" s="4"/>
      <c r="CJ1445" s="4"/>
      <c r="CK1445" s="4"/>
      <c r="CL1445" s="4"/>
      <c r="CM1445" s="4"/>
      <c r="CN1445" s="4"/>
      <c r="CO1445" s="4"/>
      <c r="CP1445" s="4"/>
      <c r="CQ1445" s="4"/>
      <c r="CR1445" s="4"/>
      <c r="CS1445" s="4"/>
      <c r="CT1445" s="4"/>
      <c r="CU1445" s="4"/>
      <c r="CV1445" s="4"/>
      <c r="CW1445" s="4"/>
    </row>
    <row r="1446" spans="1:101" ht="21" customHeight="1" x14ac:dyDescent="0.3">
      <c r="A1446" s="4"/>
      <c r="B1446" s="4"/>
      <c r="C1446" s="3"/>
      <c r="D1446" s="10"/>
      <c r="E1446" s="4"/>
      <c r="F1446" s="4"/>
      <c r="G1446" s="4"/>
      <c r="H1446" s="4"/>
      <c r="I1446" s="4"/>
      <c r="J1446" s="4"/>
      <c r="K1446" s="4"/>
      <c r="L1446" s="9"/>
      <c r="M1446" s="5"/>
      <c r="N1446" s="4"/>
      <c r="O1446" s="4"/>
      <c r="P1446" s="4"/>
      <c r="Q1446" s="4"/>
      <c r="R1446" s="4"/>
      <c r="S1446" s="4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4"/>
      <c r="AP1446" s="4"/>
      <c r="AQ1446" s="4"/>
      <c r="AR1446" s="4"/>
      <c r="AS1446" s="4"/>
      <c r="AT1446" s="4"/>
      <c r="AU1446" s="4"/>
      <c r="AV1446" s="4"/>
      <c r="AW1446" s="4"/>
      <c r="AX1446" s="4"/>
      <c r="AY1446" s="4"/>
      <c r="AZ1446" s="4"/>
      <c r="BA1446" s="4"/>
      <c r="BB1446" s="4"/>
      <c r="BC1446" s="4"/>
      <c r="BD1446" s="4"/>
      <c r="BE1446" s="4"/>
      <c r="BF1446" s="4"/>
      <c r="BG1446" s="4"/>
      <c r="BH1446" s="4"/>
      <c r="BI1446" s="4"/>
      <c r="BJ1446" s="4"/>
      <c r="BK1446" s="4"/>
      <c r="BL1446" s="4"/>
      <c r="BM1446" s="4"/>
      <c r="BN1446" s="4"/>
      <c r="BO1446" s="4"/>
      <c r="BP1446" s="4"/>
      <c r="BQ1446" s="4"/>
      <c r="BR1446" s="4"/>
      <c r="BS1446" s="4"/>
      <c r="BT1446" s="4"/>
      <c r="BU1446" s="4"/>
      <c r="BV1446" s="4"/>
      <c r="BW1446" s="4"/>
      <c r="BX1446" s="4"/>
      <c r="BY1446" s="4"/>
      <c r="BZ1446" s="4"/>
      <c r="CA1446" s="4"/>
      <c r="CB1446" s="4"/>
      <c r="CC1446" s="4"/>
      <c r="CD1446" s="4"/>
      <c r="CE1446" s="4"/>
      <c r="CF1446" s="4"/>
      <c r="CG1446" s="4"/>
      <c r="CH1446" s="4"/>
      <c r="CI1446" s="4"/>
      <c r="CJ1446" s="4"/>
      <c r="CK1446" s="4"/>
      <c r="CL1446" s="4"/>
      <c r="CM1446" s="4"/>
      <c r="CN1446" s="4"/>
      <c r="CO1446" s="4"/>
      <c r="CP1446" s="4"/>
      <c r="CQ1446" s="4"/>
      <c r="CR1446" s="4"/>
      <c r="CS1446" s="4"/>
      <c r="CT1446" s="4"/>
      <c r="CU1446" s="4"/>
      <c r="CV1446" s="4"/>
      <c r="CW1446" s="4"/>
    </row>
    <row r="1447" spans="1:101" ht="21" customHeight="1" x14ac:dyDescent="0.3">
      <c r="A1447" s="4"/>
      <c r="B1447" s="4"/>
      <c r="C1447" s="3"/>
      <c r="D1447" s="10"/>
      <c r="E1447" s="4"/>
      <c r="F1447" s="4"/>
      <c r="G1447" s="4"/>
      <c r="H1447" s="4"/>
      <c r="I1447" s="4"/>
      <c r="J1447" s="4"/>
      <c r="K1447" s="4"/>
      <c r="L1447" s="9"/>
      <c r="M1447" s="5"/>
      <c r="N1447" s="4"/>
      <c r="O1447" s="4"/>
      <c r="P1447" s="4"/>
      <c r="Q1447" s="4"/>
      <c r="R1447" s="4"/>
      <c r="S1447" s="4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4"/>
      <c r="AP1447" s="4"/>
      <c r="AQ1447" s="4"/>
      <c r="AR1447" s="4"/>
      <c r="AS1447" s="4"/>
      <c r="AT1447" s="4"/>
      <c r="AU1447" s="4"/>
      <c r="AV1447" s="4"/>
      <c r="AW1447" s="4"/>
      <c r="AX1447" s="4"/>
      <c r="AY1447" s="4"/>
      <c r="AZ1447" s="4"/>
      <c r="BA1447" s="4"/>
      <c r="BB1447" s="4"/>
      <c r="BC1447" s="4"/>
      <c r="BD1447" s="4"/>
      <c r="BE1447" s="4"/>
      <c r="BF1447" s="4"/>
      <c r="BG1447" s="4"/>
      <c r="BH1447" s="4"/>
      <c r="BI1447" s="4"/>
      <c r="BJ1447" s="4"/>
      <c r="BK1447" s="4"/>
      <c r="BL1447" s="4"/>
      <c r="BM1447" s="4"/>
      <c r="BN1447" s="4"/>
      <c r="BO1447" s="4"/>
      <c r="BP1447" s="4"/>
      <c r="BQ1447" s="4"/>
      <c r="BR1447" s="4"/>
      <c r="BS1447" s="4"/>
      <c r="BT1447" s="4"/>
      <c r="BU1447" s="4"/>
      <c r="BV1447" s="4"/>
      <c r="BW1447" s="4"/>
      <c r="BX1447" s="4"/>
      <c r="BY1447" s="4"/>
      <c r="BZ1447" s="4"/>
      <c r="CA1447" s="4"/>
      <c r="CB1447" s="4"/>
      <c r="CC1447" s="4"/>
      <c r="CD1447" s="4"/>
      <c r="CE1447" s="4"/>
      <c r="CF1447" s="4"/>
      <c r="CG1447" s="4"/>
      <c r="CH1447" s="4"/>
      <c r="CI1447" s="4"/>
      <c r="CJ1447" s="4"/>
      <c r="CK1447" s="4"/>
      <c r="CL1447" s="4"/>
      <c r="CM1447" s="4"/>
      <c r="CN1447" s="4"/>
      <c r="CO1447" s="4"/>
      <c r="CP1447" s="4"/>
      <c r="CQ1447" s="4"/>
      <c r="CR1447" s="4"/>
      <c r="CS1447" s="4"/>
      <c r="CT1447" s="4"/>
      <c r="CU1447" s="4"/>
      <c r="CV1447" s="4"/>
      <c r="CW1447" s="4"/>
    </row>
    <row r="1448" spans="1:101" ht="21" customHeight="1" x14ac:dyDescent="0.3">
      <c r="A1448" s="4"/>
      <c r="B1448" s="4"/>
      <c r="C1448" s="3"/>
      <c r="D1448" s="10"/>
      <c r="E1448" s="4"/>
      <c r="F1448" s="4"/>
      <c r="G1448" s="4"/>
      <c r="H1448" s="4"/>
      <c r="I1448" s="4"/>
      <c r="J1448" s="4"/>
      <c r="K1448" s="4"/>
      <c r="L1448" s="9"/>
      <c r="M1448" s="5"/>
      <c r="N1448" s="4"/>
      <c r="O1448" s="4"/>
      <c r="P1448" s="4"/>
      <c r="Q1448" s="4"/>
      <c r="R1448" s="4"/>
      <c r="S1448" s="4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  <c r="CA1448" s="4"/>
      <c r="CB1448" s="4"/>
      <c r="CC1448" s="4"/>
      <c r="CD1448" s="4"/>
      <c r="CE1448" s="4"/>
      <c r="CF1448" s="4"/>
      <c r="CG1448" s="4"/>
      <c r="CH1448" s="4"/>
      <c r="CI1448" s="4"/>
      <c r="CJ1448" s="4"/>
      <c r="CK1448" s="4"/>
      <c r="CL1448" s="4"/>
      <c r="CM1448" s="4"/>
      <c r="CN1448" s="4"/>
      <c r="CO1448" s="4"/>
      <c r="CP1448" s="4"/>
      <c r="CQ1448" s="4"/>
      <c r="CR1448" s="4"/>
      <c r="CS1448" s="4"/>
      <c r="CT1448" s="4"/>
      <c r="CU1448" s="4"/>
      <c r="CV1448" s="4"/>
      <c r="CW1448" s="4"/>
    </row>
    <row r="1449" spans="1:101" ht="21" customHeight="1" x14ac:dyDescent="0.3">
      <c r="A1449" s="4"/>
      <c r="B1449" s="4"/>
      <c r="C1449" s="3"/>
      <c r="D1449" s="10"/>
      <c r="E1449" s="4"/>
      <c r="F1449" s="4"/>
      <c r="G1449" s="4"/>
      <c r="H1449" s="4"/>
      <c r="I1449" s="4"/>
      <c r="J1449" s="4"/>
      <c r="K1449" s="4"/>
      <c r="L1449" s="9"/>
      <c r="M1449" s="5"/>
      <c r="N1449" s="4"/>
      <c r="O1449" s="4"/>
      <c r="P1449" s="4"/>
      <c r="Q1449" s="4"/>
      <c r="R1449" s="4"/>
      <c r="S1449" s="4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4"/>
      <c r="AP1449" s="4"/>
      <c r="AQ1449" s="4"/>
      <c r="AR1449" s="4"/>
      <c r="AS1449" s="4"/>
      <c r="AT1449" s="4"/>
      <c r="AU1449" s="4"/>
      <c r="AV1449" s="4"/>
      <c r="AW1449" s="4"/>
      <c r="AX1449" s="4"/>
      <c r="AY1449" s="4"/>
      <c r="AZ1449" s="4"/>
      <c r="BA1449" s="4"/>
      <c r="BB1449" s="4"/>
      <c r="BC1449" s="4"/>
      <c r="BD1449" s="4"/>
      <c r="BE1449" s="4"/>
      <c r="BF1449" s="4"/>
      <c r="BG1449" s="4"/>
      <c r="BH1449" s="4"/>
      <c r="BI1449" s="4"/>
      <c r="BJ1449" s="4"/>
      <c r="BK1449" s="4"/>
      <c r="BL1449" s="4"/>
      <c r="BM1449" s="4"/>
      <c r="BN1449" s="4"/>
      <c r="BO1449" s="4"/>
      <c r="BP1449" s="4"/>
      <c r="BQ1449" s="4"/>
      <c r="BR1449" s="4"/>
      <c r="BS1449" s="4"/>
      <c r="BT1449" s="4"/>
      <c r="BU1449" s="4"/>
      <c r="BV1449" s="4"/>
      <c r="BW1449" s="4"/>
      <c r="BX1449" s="4"/>
      <c r="BY1449" s="4"/>
      <c r="BZ1449" s="4"/>
      <c r="CA1449" s="4"/>
      <c r="CB1449" s="4"/>
      <c r="CC1449" s="4"/>
      <c r="CD1449" s="4"/>
      <c r="CE1449" s="4"/>
      <c r="CF1449" s="4"/>
      <c r="CG1449" s="4"/>
      <c r="CH1449" s="4"/>
      <c r="CI1449" s="4"/>
      <c r="CJ1449" s="4"/>
      <c r="CK1449" s="4"/>
      <c r="CL1449" s="4"/>
      <c r="CM1449" s="4"/>
      <c r="CN1449" s="4"/>
      <c r="CO1449" s="4"/>
      <c r="CP1449" s="4"/>
      <c r="CQ1449" s="4"/>
      <c r="CR1449" s="4"/>
      <c r="CS1449" s="4"/>
      <c r="CT1449" s="4"/>
      <c r="CU1449" s="4"/>
      <c r="CV1449" s="4"/>
      <c r="CW1449" s="4"/>
    </row>
    <row r="1450" spans="1:101" ht="21" customHeight="1" x14ac:dyDescent="0.3">
      <c r="A1450" s="4"/>
      <c r="B1450" s="4"/>
      <c r="C1450" s="3"/>
      <c r="D1450" s="10"/>
      <c r="E1450" s="4"/>
      <c r="F1450" s="4"/>
      <c r="G1450" s="4"/>
      <c r="H1450" s="4"/>
      <c r="I1450" s="4"/>
      <c r="J1450" s="4"/>
      <c r="K1450" s="4"/>
      <c r="L1450" s="9"/>
      <c r="M1450" s="5"/>
      <c r="N1450" s="4"/>
      <c r="O1450" s="4"/>
      <c r="P1450" s="4"/>
      <c r="Q1450" s="4"/>
      <c r="R1450" s="4"/>
      <c r="S1450" s="4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4"/>
      <c r="AP1450" s="4"/>
      <c r="AQ1450" s="4"/>
      <c r="AR1450" s="4"/>
      <c r="AS1450" s="4"/>
      <c r="AT1450" s="4"/>
      <c r="AU1450" s="4"/>
      <c r="AV1450" s="4"/>
      <c r="AW1450" s="4"/>
      <c r="AX1450" s="4"/>
      <c r="AY1450" s="4"/>
      <c r="AZ1450" s="4"/>
      <c r="BA1450" s="4"/>
      <c r="BB1450" s="4"/>
      <c r="BC1450" s="4"/>
      <c r="BD1450" s="4"/>
      <c r="BE1450" s="4"/>
      <c r="BF1450" s="4"/>
      <c r="BG1450" s="4"/>
      <c r="BH1450" s="4"/>
      <c r="BI1450" s="4"/>
      <c r="BJ1450" s="4"/>
      <c r="BK1450" s="4"/>
      <c r="BL1450" s="4"/>
      <c r="BM1450" s="4"/>
      <c r="BN1450" s="4"/>
      <c r="BO1450" s="4"/>
      <c r="BP1450" s="4"/>
      <c r="BQ1450" s="4"/>
      <c r="BR1450" s="4"/>
      <c r="BS1450" s="4"/>
      <c r="BT1450" s="4"/>
      <c r="BU1450" s="4"/>
      <c r="BV1450" s="4"/>
      <c r="BW1450" s="4"/>
      <c r="BX1450" s="4"/>
      <c r="BY1450" s="4"/>
      <c r="BZ1450" s="4"/>
      <c r="CA1450" s="4"/>
      <c r="CB1450" s="4"/>
      <c r="CC1450" s="4"/>
      <c r="CD1450" s="4"/>
      <c r="CE1450" s="4"/>
      <c r="CF1450" s="4"/>
      <c r="CG1450" s="4"/>
      <c r="CH1450" s="4"/>
      <c r="CI1450" s="4"/>
      <c r="CJ1450" s="4"/>
      <c r="CK1450" s="4"/>
      <c r="CL1450" s="4"/>
      <c r="CM1450" s="4"/>
      <c r="CN1450" s="4"/>
      <c r="CO1450" s="4"/>
      <c r="CP1450" s="4"/>
      <c r="CQ1450" s="4"/>
      <c r="CR1450" s="4"/>
      <c r="CS1450" s="4"/>
      <c r="CT1450" s="4"/>
      <c r="CU1450" s="4"/>
      <c r="CV1450" s="4"/>
      <c r="CW1450" s="4"/>
    </row>
    <row r="1451" spans="1:101" ht="21" customHeight="1" x14ac:dyDescent="0.3">
      <c r="A1451" s="4"/>
      <c r="B1451" s="4"/>
      <c r="C1451" s="3"/>
      <c r="D1451" s="10"/>
      <c r="E1451" s="4"/>
      <c r="F1451" s="4"/>
      <c r="G1451" s="4"/>
      <c r="H1451" s="4"/>
      <c r="I1451" s="4"/>
      <c r="J1451" s="4"/>
      <c r="K1451" s="4"/>
      <c r="L1451" s="9"/>
      <c r="M1451" s="5"/>
      <c r="N1451" s="4"/>
      <c r="O1451" s="4"/>
      <c r="P1451" s="4"/>
      <c r="Q1451" s="4"/>
      <c r="R1451" s="4"/>
      <c r="S1451" s="4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4"/>
      <c r="AP1451" s="4"/>
      <c r="AQ1451" s="4"/>
      <c r="AR1451" s="4"/>
      <c r="AS1451" s="4"/>
      <c r="AT1451" s="4"/>
      <c r="AU1451" s="4"/>
      <c r="AV1451" s="4"/>
      <c r="AW1451" s="4"/>
      <c r="AX1451" s="4"/>
      <c r="AY1451" s="4"/>
      <c r="AZ1451" s="4"/>
      <c r="BA1451" s="4"/>
      <c r="BB1451" s="4"/>
      <c r="BC1451" s="4"/>
      <c r="BD1451" s="4"/>
      <c r="BE1451" s="4"/>
      <c r="BF1451" s="4"/>
      <c r="BG1451" s="4"/>
      <c r="BH1451" s="4"/>
      <c r="BI1451" s="4"/>
      <c r="BJ1451" s="4"/>
      <c r="BK1451" s="4"/>
      <c r="BL1451" s="4"/>
      <c r="BM1451" s="4"/>
      <c r="BN1451" s="4"/>
      <c r="BO1451" s="4"/>
      <c r="BP1451" s="4"/>
      <c r="BQ1451" s="4"/>
      <c r="BR1451" s="4"/>
      <c r="BS1451" s="4"/>
      <c r="BT1451" s="4"/>
      <c r="BU1451" s="4"/>
      <c r="BV1451" s="4"/>
      <c r="BW1451" s="4"/>
      <c r="BX1451" s="4"/>
      <c r="BY1451" s="4"/>
      <c r="BZ1451" s="4"/>
      <c r="CA1451" s="4"/>
      <c r="CB1451" s="4"/>
      <c r="CC1451" s="4"/>
      <c r="CD1451" s="4"/>
      <c r="CE1451" s="4"/>
      <c r="CF1451" s="4"/>
      <c r="CG1451" s="4"/>
      <c r="CH1451" s="4"/>
      <c r="CI1451" s="4"/>
      <c r="CJ1451" s="4"/>
      <c r="CK1451" s="4"/>
      <c r="CL1451" s="4"/>
      <c r="CM1451" s="4"/>
      <c r="CN1451" s="4"/>
      <c r="CO1451" s="4"/>
      <c r="CP1451" s="4"/>
      <c r="CQ1451" s="4"/>
      <c r="CR1451" s="4"/>
      <c r="CS1451" s="4"/>
      <c r="CT1451" s="4"/>
      <c r="CU1451" s="4"/>
      <c r="CV1451" s="4"/>
      <c r="CW1451" s="4"/>
    </row>
    <row r="1452" spans="1:101" ht="21" customHeight="1" x14ac:dyDescent="0.3">
      <c r="A1452" s="4"/>
      <c r="B1452" s="4"/>
      <c r="C1452" s="3"/>
      <c r="D1452" s="10"/>
      <c r="E1452" s="4"/>
      <c r="F1452" s="4"/>
      <c r="G1452" s="4"/>
      <c r="H1452" s="4"/>
      <c r="I1452" s="4"/>
      <c r="J1452" s="4"/>
      <c r="K1452" s="4"/>
      <c r="L1452" s="9"/>
      <c r="M1452" s="5"/>
      <c r="N1452" s="4"/>
      <c r="O1452" s="4"/>
      <c r="P1452" s="4"/>
      <c r="Q1452" s="4"/>
      <c r="R1452" s="4"/>
      <c r="S1452" s="4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4"/>
      <c r="AP1452" s="4"/>
      <c r="AQ1452" s="4"/>
      <c r="AR1452" s="4"/>
      <c r="AS1452" s="4"/>
      <c r="AT1452" s="4"/>
      <c r="AU1452" s="4"/>
      <c r="AV1452" s="4"/>
      <c r="AW1452" s="4"/>
      <c r="AX1452" s="4"/>
      <c r="AY1452" s="4"/>
      <c r="AZ1452" s="4"/>
      <c r="BA1452" s="4"/>
      <c r="BB1452" s="4"/>
      <c r="BC1452" s="4"/>
      <c r="BD1452" s="4"/>
      <c r="BE1452" s="4"/>
      <c r="BF1452" s="4"/>
      <c r="BG1452" s="4"/>
      <c r="BH1452" s="4"/>
      <c r="BI1452" s="4"/>
      <c r="BJ1452" s="4"/>
      <c r="BK1452" s="4"/>
      <c r="BL1452" s="4"/>
      <c r="BM1452" s="4"/>
      <c r="BN1452" s="4"/>
      <c r="BO1452" s="4"/>
      <c r="BP1452" s="4"/>
      <c r="BQ1452" s="4"/>
      <c r="BR1452" s="4"/>
      <c r="BS1452" s="4"/>
      <c r="BT1452" s="4"/>
      <c r="BU1452" s="4"/>
      <c r="BV1452" s="4"/>
      <c r="BW1452" s="4"/>
      <c r="BX1452" s="4"/>
      <c r="BY1452" s="4"/>
      <c r="BZ1452" s="4"/>
      <c r="CA1452" s="4"/>
      <c r="CB1452" s="4"/>
      <c r="CC1452" s="4"/>
      <c r="CD1452" s="4"/>
      <c r="CE1452" s="4"/>
      <c r="CF1452" s="4"/>
      <c r="CG1452" s="4"/>
      <c r="CH1452" s="4"/>
      <c r="CI1452" s="4"/>
      <c r="CJ1452" s="4"/>
      <c r="CK1452" s="4"/>
      <c r="CL1452" s="4"/>
      <c r="CM1452" s="4"/>
      <c r="CN1452" s="4"/>
      <c r="CO1452" s="4"/>
      <c r="CP1452" s="4"/>
      <c r="CQ1452" s="4"/>
      <c r="CR1452" s="4"/>
      <c r="CS1452" s="4"/>
      <c r="CT1452" s="4"/>
      <c r="CU1452" s="4"/>
      <c r="CV1452" s="4"/>
      <c r="CW1452" s="4"/>
    </row>
    <row r="1453" spans="1:101" ht="21" customHeight="1" x14ac:dyDescent="0.3">
      <c r="A1453" s="4"/>
      <c r="B1453" s="4"/>
      <c r="C1453" s="3"/>
      <c r="D1453" s="10"/>
      <c r="E1453" s="4"/>
      <c r="F1453" s="4"/>
      <c r="G1453" s="4"/>
      <c r="H1453" s="4"/>
      <c r="I1453" s="4"/>
      <c r="J1453" s="4"/>
      <c r="K1453" s="4"/>
      <c r="L1453" s="9"/>
      <c r="M1453" s="5"/>
      <c r="N1453" s="4"/>
      <c r="O1453" s="4"/>
      <c r="P1453" s="4"/>
      <c r="Q1453" s="4"/>
      <c r="R1453" s="4"/>
      <c r="S1453" s="4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4"/>
      <c r="AP1453" s="4"/>
      <c r="AQ1453" s="4"/>
      <c r="AR1453" s="4"/>
      <c r="AS1453" s="4"/>
      <c r="AT1453" s="4"/>
      <c r="AU1453" s="4"/>
      <c r="AV1453" s="4"/>
      <c r="AW1453" s="4"/>
      <c r="AX1453" s="4"/>
      <c r="AY1453" s="4"/>
      <c r="AZ1453" s="4"/>
      <c r="BA1453" s="4"/>
      <c r="BB1453" s="4"/>
      <c r="BC1453" s="4"/>
      <c r="BD1453" s="4"/>
      <c r="BE1453" s="4"/>
      <c r="BF1453" s="4"/>
      <c r="BG1453" s="4"/>
      <c r="BH1453" s="4"/>
      <c r="BI1453" s="4"/>
      <c r="BJ1453" s="4"/>
      <c r="BK1453" s="4"/>
      <c r="BL1453" s="4"/>
      <c r="BM1453" s="4"/>
      <c r="BN1453" s="4"/>
      <c r="BO1453" s="4"/>
      <c r="BP1453" s="4"/>
      <c r="BQ1453" s="4"/>
      <c r="BR1453" s="4"/>
      <c r="BS1453" s="4"/>
      <c r="BT1453" s="4"/>
      <c r="BU1453" s="4"/>
      <c r="BV1453" s="4"/>
      <c r="BW1453" s="4"/>
      <c r="BX1453" s="4"/>
      <c r="BY1453" s="4"/>
      <c r="BZ1453" s="4"/>
      <c r="CA1453" s="4"/>
      <c r="CB1453" s="4"/>
      <c r="CC1453" s="4"/>
      <c r="CD1453" s="4"/>
      <c r="CE1453" s="4"/>
      <c r="CF1453" s="4"/>
      <c r="CG1453" s="4"/>
      <c r="CH1453" s="4"/>
      <c r="CI1453" s="4"/>
      <c r="CJ1453" s="4"/>
      <c r="CK1453" s="4"/>
      <c r="CL1453" s="4"/>
      <c r="CM1453" s="4"/>
      <c r="CN1453" s="4"/>
      <c r="CO1453" s="4"/>
      <c r="CP1453" s="4"/>
      <c r="CQ1453" s="4"/>
      <c r="CR1453" s="4"/>
      <c r="CS1453" s="4"/>
      <c r="CT1453" s="4"/>
      <c r="CU1453" s="4"/>
      <c r="CV1453" s="4"/>
      <c r="CW1453" s="4"/>
    </row>
    <row r="1454" spans="1:101" ht="21" customHeight="1" x14ac:dyDescent="0.3">
      <c r="A1454" s="4"/>
      <c r="B1454" s="4"/>
      <c r="C1454" s="3"/>
      <c r="D1454" s="10"/>
      <c r="E1454" s="4"/>
      <c r="F1454" s="4"/>
      <c r="G1454" s="4"/>
      <c r="H1454" s="4"/>
      <c r="I1454" s="4"/>
      <c r="J1454" s="4"/>
      <c r="K1454" s="4"/>
      <c r="L1454" s="9"/>
      <c r="M1454" s="5"/>
      <c r="N1454" s="4"/>
      <c r="O1454" s="4"/>
      <c r="P1454" s="4"/>
      <c r="Q1454" s="4"/>
      <c r="R1454" s="4"/>
      <c r="S1454" s="4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4"/>
      <c r="AP1454" s="4"/>
      <c r="AQ1454" s="4"/>
      <c r="AR1454" s="4"/>
      <c r="AS1454" s="4"/>
      <c r="AT1454" s="4"/>
      <c r="AU1454" s="4"/>
      <c r="AV1454" s="4"/>
      <c r="AW1454" s="4"/>
      <c r="AX1454" s="4"/>
      <c r="AY1454" s="4"/>
      <c r="AZ1454" s="4"/>
      <c r="BA1454" s="4"/>
      <c r="BB1454" s="4"/>
      <c r="BC1454" s="4"/>
      <c r="BD1454" s="4"/>
      <c r="BE1454" s="4"/>
      <c r="BF1454" s="4"/>
      <c r="BG1454" s="4"/>
      <c r="BH1454" s="4"/>
      <c r="BI1454" s="4"/>
      <c r="BJ1454" s="4"/>
      <c r="BK1454" s="4"/>
      <c r="BL1454" s="4"/>
      <c r="BM1454" s="4"/>
      <c r="BN1454" s="4"/>
      <c r="BO1454" s="4"/>
      <c r="BP1454" s="4"/>
      <c r="BQ1454" s="4"/>
      <c r="BR1454" s="4"/>
      <c r="BS1454" s="4"/>
      <c r="BT1454" s="4"/>
      <c r="BU1454" s="4"/>
      <c r="BV1454" s="4"/>
      <c r="BW1454" s="4"/>
      <c r="BX1454" s="4"/>
      <c r="BY1454" s="4"/>
      <c r="BZ1454" s="4"/>
      <c r="CA1454" s="4"/>
      <c r="CB1454" s="4"/>
      <c r="CC1454" s="4"/>
      <c r="CD1454" s="4"/>
      <c r="CE1454" s="4"/>
      <c r="CF1454" s="4"/>
      <c r="CG1454" s="4"/>
      <c r="CH1454" s="4"/>
      <c r="CI1454" s="4"/>
      <c r="CJ1454" s="4"/>
      <c r="CK1454" s="4"/>
      <c r="CL1454" s="4"/>
      <c r="CM1454" s="4"/>
      <c r="CN1454" s="4"/>
      <c r="CO1454" s="4"/>
      <c r="CP1454" s="4"/>
      <c r="CQ1454" s="4"/>
      <c r="CR1454" s="4"/>
      <c r="CS1454" s="4"/>
      <c r="CT1454" s="4"/>
      <c r="CU1454" s="4"/>
      <c r="CV1454" s="4"/>
      <c r="CW1454" s="4"/>
    </row>
    <row r="1455" spans="1:101" ht="21" customHeight="1" x14ac:dyDescent="0.3">
      <c r="A1455" s="4"/>
      <c r="B1455" s="4"/>
      <c r="C1455" s="3"/>
      <c r="D1455" s="10"/>
      <c r="E1455" s="4"/>
      <c r="F1455" s="4"/>
      <c r="G1455" s="4"/>
      <c r="H1455" s="4"/>
      <c r="I1455" s="4"/>
      <c r="J1455" s="4"/>
      <c r="K1455" s="4"/>
      <c r="L1455" s="9"/>
      <c r="M1455" s="5"/>
      <c r="N1455" s="4"/>
      <c r="O1455" s="4"/>
      <c r="P1455" s="4"/>
      <c r="Q1455" s="4"/>
      <c r="R1455" s="4"/>
      <c r="S1455" s="4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4"/>
      <c r="AP1455" s="4"/>
      <c r="AQ1455" s="4"/>
      <c r="AR1455" s="4"/>
      <c r="AS1455" s="4"/>
      <c r="AT1455" s="4"/>
      <c r="AU1455" s="4"/>
      <c r="AV1455" s="4"/>
      <c r="AW1455" s="4"/>
      <c r="AX1455" s="4"/>
      <c r="AY1455" s="4"/>
      <c r="AZ1455" s="4"/>
      <c r="BA1455" s="4"/>
      <c r="BB1455" s="4"/>
      <c r="BC1455" s="4"/>
      <c r="BD1455" s="4"/>
      <c r="BE1455" s="4"/>
      <c r="BF1455" s="4"/>
      <c r="BG1455" s="4"/>
      <c r="BH1455" s="4"/>
      <c r="BI1455" s="4"/>
      <c r="BJ1455" s="4"/>
      <c r="BK1455" s="4"/>
      <c r="BL1455" s="4"/>
      <c r="BM1455" s="4"/>
      <c r="BN1455" s="4"/>
      <c r="BO1455" s="4"/>
      <c r="BP1455" s="4"/>
      <c r="BQ1455" s="4"/>
      <c r="BR1455" s="4"/>
      <c r="BS1455" s="4"/>
      <c r="BT1455" s="4"/>
      <c r="BU1455" s="4"/>
      <c r="BV1455" s="4"/>
      <c r="BW1455" s="4"/>
      <c r="BX1455" s="4"/>
      <c r="BY1455" s="4"/>
      <c r="BZ1455" s="4"/>
      <c r="CA1455" s="4"/>
      <c r="CB1455" s="4"/>
      <c r="CC1455" s="4"/>
      <c r="CD1455" s="4"/>
      <c r="CE1455" s="4"/>
      <c r="CF1455" s="4"/>
      <c r="CG1455" s="4"/>
      <c r="CH1455" s="4"/>
      <c r="CI1455" s="4"/>
      <c r="CJ1455" s="4"/>
      <c r="CK1455" s="4"/>
      <c r="CL1455" s="4"/>
      <c r="CM1455" s="4"/>
      <c r="CN1455" s="4"/>
      <c r="CO1455" s="4"/>
      <c r="CP1455" s="4"/>
      <c r="CQ1455" s="4"/>
      <c r="CR1455" s="4"/>
      <c r="CS1455" s="4"/>
      <c r="CT1455" s="4"/>
      <c r="CU1455" s="4"/>
      <c r="CV1455" s="4"/>
      <c r="CW1455" s="4"/>
    </row>
    <row r="1456" spans="1:101" ht="21" customHeight="1" x14ac:dyDescent="0.3">
      <c r="A1456" s="4"/>
      <c r="B1456" s="4"/>
      <c r="C1456" s="3"/>
      <c r="D1456" s="10"/>
      <c r="E1456" s="4"/>
      <c r="F1456" s="4"/>
      <c r="G1456" s="4"/>
      <c r="H1456" s="4"/>
      <c r="I1456" s="4"/>
      <c r="J1456" s="4"/>
      <c r="K1456" s="4"/>
      <c r="L1456" s="9"/>
      <c r="M1456" s="5"/>
      <c r="N1456" s="4"/>
      <c r="O1456" s="4"/>
      <c r="P1456" s="4"/>
      <c r="Q1456" s="4"/>
      <c r="R1456" s="4"/>
      <c r="S1456" s="4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4"/>
      <c r="AP1456" s="4"/>
      <c r="AQ1456" s="4"/>
      <c r="AR1456" s="4"/>
      <c r="AS1456" s="4"/>
      <c r="AT1456" s="4"/>
      <c r="AU1456" s="4"/>
      <c r="AV1456" s="4"/>
      <c r="AW1456" s="4"/>
      <c r="AX1456" s="4"/>
      <c r="AY1456" s="4"/>
      <c r="AZ1456" s="4"/>
      <c r="BA1456" s="4"/>
      <c r="BB1456" s="4"/>
      <c r="BC1456" s="4"/>
      <c r="BD1456" s="4"/>
      <c r="BE1456" s="4"/>
      <c r="BF1456" s="4"/>
      <c r="BG1456" s="4"/>
      <c r="BH1456" s="4"/>
      <c r="BI1456" s="4"/>
      <c r="BJ1456" s="4"/>
      <c r="BK1456" s="4"/>
      <c r="BL1456" s="4"/>
      <c r="BM1456" s="4"/>
      <c r="BN1456" s="4"/>
      <c r="BO1456" s="4"/>
      <c r="BP1456" s="4"/>
      <c r="BQ1456" s="4"/>
      <c r="BR1456" s="4"/>
      <c r="BS1456" s="4"/>
      <c r="BT1456" s="4"/>
      <c r="BU1456" s="4"/>
      <c r="BV1456" s="4"/>
      <c r="BW1456" s="4"/>
      <c r="BX1456" s="4"/>
      <c r="BY1456" s="4"/>
      <c r="BZ1456" s="4"/>
      <c r="CA1456" s="4"/>
      <c r="CB1456" s="4"/>
      <c r="CC1456" s="4"/>
      <c r="CD1456" s="4"/>
      <c r="CE1456" s="4"/>
      <c r="CF1456" s="4"/>
      <c r="CG1456" s="4"/>
      <c r="CH1456" s="4"/>
      <c r="CI1456" s="4"/>
      <c r="CJ1456" s="4"/>
      <c r="CK1456" s="4"/>
      <c r="CL1456" s="4"/>
      <c r="CM1456" s="4"/>
      <c r="CN1456" s="4"/>
      <c r="CO1456" s="4"/>
      <c r="CP1456" s="4"/>
      <c r="CQ1456" s="4"/>
      <c r="CR1456" s="4"/>
      <c r="CS1456" s="4"/>
      <c r="CT1456" s="4"/>
      <c r="CU1456" s="4"/>
      <c r="CV1456" s="4"/>
      <c r="CW1456" s="4"/>
    </row>
    <row r="1457" spans="1:101" ht="21" customHeight="1" x14ac:dyDescent="0.3">
      <c r="A1457" s="4"/>
      <c r="B1457" s="4"/>
      <c r="C1457" s="3"/>
      <c r="D1457" s="10"/>
      <c r="E1457" s="4"/>
      <c r="F1457" s="4"/>
      <c r="G1457" s="4"/>
      <c r="H1457" s="4"/>
      <c r="I1457" s="4"/>
      <c r="J1457" s="4"/>
      <c r="K1457" s="4"/>
      <c r="L1457" s="9"/>
      <c r="M1457" s="5"/>
      <c r="N1457" s="4"/>
      <c r="O1457" s="4"/>
      <c r="P1457" s="4"/>
      <c r="Q1457" s="4"/>
      <c r="R1457" s="4"/>
      <c r="S1457" s="4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4"/>
      <c r="AP1457" s="4"/>
      <c r="AQ1457" s="4"/>
      <c r="AR1457" s="4"/>
      <c r="AS1457" s="4"/>
      <c r="AT1457" s="4"/>
      <c r="AU1457" s="4"/>
      <c r="AV1457" s="4"/>
      <c r="AW1457" s="4"/>
      <c r="AX1457" s="4"/>
      <c r="AY1457" s="4"/>
      <c r="AZ1457" s="4"/>
      <c r="BA1457" s="4"/>
      <c r="BB1457" s="4"/>
      <c r="BC1457" s="4"/>
      <c r="BD1457" s="4"/>
      <c r="BE1457" s="4"/>
      <c r="BF1457" s="4"/>
      <c r="BG1457" s="4"/>
      <c r="BH1457" s="4"/>
      <c r="BI1457" s="4"/>
      <c r="BJ1457" s="4"/>
      <c r="BK1457" s="4"/>
      <c r="BL1457" s="4"/>
      <c r="BM1457" s="4"/>
      <c r="BN1457" s="4"/>
      <c r="BO1457" s="4"/>
      <c r="BP1457" s="4"/>
      <c r="BQ1457" s="4"/>
      <c r="BR1457" s="4"/>
      <c r="BS1457" s="4"/>
      <c r="BT1457" s="4"/>
      <c r="BU1457" s="4"/>
      <c r="BV1457" s="4"/>
      <c r="BW1457" s="4"/>
      <c r="BX1457" s="4"/>
      <c r="BY1457" s="4"/>
      <c r="BZ1457" s="4"/>
      <c r="CA1457" s="4"/>
      <c r="CB1457" s="4"/>
      <c r="CC1457" s="4"/>
      <c r="CD1457" s="4"/>
      <c r="CE1457" s="4"/>
      <c r="CF1457" s="4"/>
      <c r="CG1457" s="4"/>
      <c r="CH1457" s="4"/>
      <c r="CI1457" s="4"/>
      <c r="CJ1457" s="4"/>
      <c r="CK1457" s="4"/>
      <c r="CL1457" s="4"/>
      <c r="CM1457" s="4"/>
      <c r="CN1457" s="4"/>
      <c r="CO1457" s="4"/>
      <c r="CP1457" s="4"/>
      <c r="CQ1457" s="4"/>
      <c r="CR1457" s="4"/>
      <c r="CS1457" s="4"/>
      <c r="CT1457" s="4"/>
      <c r="CU1457" s="4"/>
      <c r="CV1457" s="4"/>
      <c r="CW1457" s="4"/>
    </row>
    <row r="1458" spans="1:101" ht="21" customHeight="1" x14ac:dyDescent="0.3">
      <c r="A1458" s="4"/>
      <c r="B1458" s="4"/>
      <c r="C1458" s="3"/>
      <c r="D1458" s="10"/>
      <c r="E1458" s="4"/>
      <c r="F1458" s="4"/>
      <c r="G1458" s="4"/>
      <c r="H1458" s="4"/>
      <c r="I1458" s="4"/>
      <c r="J1458" s="4"/>
      <c r="K1458" s="4"/>
      <c r="L1458" s="9"/>
      <c r="M1458" s="5"/>
      <c r="N1458" s="4"/>
      <c r="O1458" s="4"/>
      <c r="P1458" s="4"/>
      <c r="Q1458" s="4"/>
      <c r="R1458" s="4"/>
      <c r="S1458" s="4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4"/>
      <c r="AP1458" s="4"/>
      <c r="AQ1458" s="4"/>
      <c r="AR1458" s="4"/>
      <c r="AS1458" s="4"/>
      <c r="AT1458" s="4"/>
      <c r="AU1458" s="4"/>
      <c r="AV1458" s="4"/>
      <c r="AW1458" s="4"/>
      <c r="AX1458" s="4"/>
      <c r="AY1458" s="4"/>
      <c r="AZ1458" s="4"/>
      <c r="BA1458" s="4"/>
      <c r="BB1458" s="4"/>
      <c r="BC1458" s="4"/>
      <c r="BD1458" s="4"/>
      <c r="BE1458" s="4"/>
      <c r="BF1458" s="4"/>
      <c r="BG1458" s="4"/>
      <c r="BH1458" s="4"/>
      <c r="BI1458" s="4"/>
      <c r="BJ1458" s="4"/>
      <c r="BK1458" s="4"/>
      <c r="BL1458" s="4"/>
      <c r="BM1458" s="4"/>
      <c r="BN1458" s="4"/>
      <c r="BO1458" s="4"/>
      <c r="BP1458" s="4"/>
      <c r="BQ1458" s="4"/>
      <c r="BR1458" s="4"/>
      <c r="BS1458" s="4"/>
      <c r="BT1458" s="4"/>
      <c r="BU1458" s="4"/>
      <c r="BV1458" s="4"/>
      <c r="BW1458" s="4"/>
      <c r="BX1458" s="4"/>
      <c r="BY1458" s="4"/>
      <c r="BZ1458" s="4"/>
      <c r="CA1458" s="4"/>
      <c r="CB1458" s="4"/>
      <c r="CC1458" s="4"/>
      <c r="CD1458" s="4"/>
      <c r="CE1458" s="4"/>
      <c r="CF1458" s="4"/>
      <c r="CG1458" s="4"/>
      <c r="CH1458" s="4"/>
      <c r="CI1458" s="4"/>
      <c r="CJ1458" s="4"/>
      <c r="CK1458" s="4"/>
      <c r="CL1458" s="4"/>
      <c r="CM1458" s="4"/>
      <c r="CN1458" s="4"/>
      <c r="CO1458" s="4"/>
      <c r="CP1458" s="4"/>
      <c r="CQ1458" s="4"/>
      <c r="CR1458" s="4"/>
      <c r="CS1458" s="4"/>
      <c r="CT1458" s="4"/>
      <c r="CU1458" s="4"/>
      <c r="CV1458" s="4"/>
      <c r="CW1458" s="4"/>
    </row>
    <row r="1459" spans="1:101" ht="21" customHeight="1" x14ac:dyDescent="0.3">
      <c r="A1459" s="4"/>
      <c r="B1459" s="4"/>
      <c r="C1459" s="3"/>
      <c r="D1459" s="10"/>
      <c r="E1459" s="4"/>
      <c r="F1459" s="4"/>
      <c r="G1459" s="4"/>
      <c r="H1459" s="4"/>
      <c r="I1459" s="4"/>
      <c r="J1459" s="4"/>
      <c r="K1459" s="4"/>
      <c r="L1459" s="9"/>
      <c r="M1459" s="5"/>
      <c r="N1459" s="4"/>
      <c r="O1459" s="4"/>
      <c r="P1459" s="4"/>
      <c r="Q1459" s="4"/>
      <c r="R1459" s="4"/>
      <c r="S1459" s="4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4"/>
      <c r="AP1459" s="4"/>
      <c r="AQ1459" s="4"/>
      <c r="AR1459" s="4"/>
      <c r="AS1459" s="4"/>
      <c r="AT1459" s="4"/>
      <c r="AU1459" s="4"/>
      <c r="AV1459" s="4"/>
      <c r="AW1459" s="4"/>
      <c r="AX1459" s="4"/>
      <c r="AY1459" s="4"/>
      <c r="AZ1459" s="4"/>
      <c r="BA1459" s="4"/>
      <c r="BB1459" s="4"/>
      <c r="BC1459" s="4"/>
      <c r="BD1459" s="4"/>
      <c r="BE1459" s="4"/>
      <c r="BF1459" s="4"/>
      <c r="BG1459" s="4"/>
      <c r="BH1459" s="4"/>
      <c r="BI1459" s="4"/>
      <c r="BJ1459" s="4"/>
      <c r="BK1459" s="4"/>
      <c r="BL1459" s="4"/>
      <c r="BM1459" s="4"/>
      <c r="BN1459" s="4"/>
      <c r="BO1459" s="4"/>
      <c r="BP1459" s="4"/>
      <c r="BQ1459" s="4"/>
      <c r="BR1459" s="4"/>
      <c r="BS1459" s="4"/>
      <c r="BT1459" s="4"/>
      <c r="BU1459" s="4"/>
      <c r="BV1459" s="4"/>
      <c r="BW1459" s="4"/>
      <c r="BX1459" s="4"/>
      <c r="BY1459" s="4"/>
      <c r="BZ1459" s="4"/>
      <c r="CA1459" s="4"/>
      <c r="CB1459" s="4"/>
      <c r="CC1459" s="4"/>
      <c r="CD1459" s="4"/>
      <c r="CE1459" s="4"/>
      <c r="CF1459" s="4"/>
      <c r="CG1459" s="4"/>
      <c r="CH1459" s="4"/>
      <c r="CI1459" s="4"/>
      <c r="CJ1459" s="4"/>
      <c r="CK1459" s="4"/>
      <c r="CL1459" s="4"/>
      <c r="CM1459" s="4"/>
      <c r="CN1459" s="4"/>
      <c r="CO1459" s="4"/>
      <c r="CP1459" s="4"/>
      <c r="CQ1459" s="4"/>
      <c r="CR1459" s="4"/>
      <c r="CS1459" s="4"/>
      <c r="CT1459" s="4"/>
      <c r="CU1459" s="4"/>
      <c r="CV1459" s="4"/>
      <c r="CW1459" s="4"/>
    </row>
    <row r="1460" spans="1:101" ht="21" customHeight="1" x14ac:dyDescent="0.3">
      <c r="A1460" s="4"/>
      <c r="B1460" s="4"/>
      <c r="C1460" s="3"/>
      <c r="D1460" s="10"/>
      <c r="E1460" s="4"/>
      <c r="F1460" s="4"/>
      <c r="G1460" s="4"/>
      <c r="H1460" s="4"/>
      <c r="I1460" s="4"/>
      <c r="J1460" s="4"/>
      <c r="K1460" s="4"/>
      <c r="L1460" s="9"/>
      <c r="M1460" s="5"/>
      <c r="N1460" s="4"/>
      <c r="O1460" s="4"/>
      <c r="P1460" s="4"/>
      <c r="Q1460" s="4"/>
      <c r="R1460" s="4"/>
      <c r="S1460" s="4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4"/>
      <c r="AP1460" s="4"/>
      <c r="AQ1460" s="4"/>
      <c r="AR1460" s="4"/>
      <c r="AS1460" s="4"/>
      <c r="AT1460" s="4"/>
      <c r="AU1460" s="4"/>
      <c r="AV1460" s="4"/>
      <c r="AW1460" s="4"/>
      <c r="AX1460" s="4"/>
      <c r="AY1460" s="4"/>
      <c r="AZ1460" s="4"/>
      <c r="BA1460" s="4"/>
      <c r="BB1460" s="4"/>
      <c r="BC1460" s="4"/>
      <c r="BD1460" s="4"/>
      <c r="BE1460" s="4"/>
      <c r="BF1460" s="4"/>
      <c r="BG1460" s="4"/>
      <c r="BH1460" s="4"/>
      <c r="BI1460" s="4"/>
      <c r="BJ1460" s="4"/>
      <c r="BK1460" s="4"/>
      <c r="BL1460" s="4"/>
      <c r="BM1460" s="4"/>
      <c r="BN1460" s="4"/>
      <c r="BO1460" s="4"/>
      <c r="BP1460" s="4"/>
      <c r="BQ1460" s="4"/>
      <c r="BR1460" s="4"/>
      <c r="BS1460" s="4"/>
      <c r="BT1460" s="4"/>
      <c r="BU1460" s="4"/>
      <c r="BV1460" s="4"/>
      <c r="BW1460" s="4"/>
      <c r="BX1460" s="4"/>
      <c r="BY1460" s="4"/>
      <c r="BZ1460" s="4"/>
      <c r="CA1460" s="4"/>
      <c r="CB1460" s="4"/>
      <c r="CC1460" s="4"/>
      <c r="CD1460" s="4"/>
      <c r="CE1460" s="4"/>
      <c r="CF1460" s="4"/>
      <c r="CG1460" s="4"/>
      <c r="CH1460" s="4"/>
      <c r="CI1460" s="4"/>
      <c r="CJ1460" s="4"/>
      <c r="CK1460" s="4"/>
      <c r="CL1460" s="4"/>
      <c r="CM1460" s="4"/>
      <c r="CN1460" s="4"/>
      <c r="CO1460" s="4"/>
      <c r="CP1460" s="4"/>
      <c r="CQ1460" s="4"/>
      <c r="CR1460" s="4"/>
      <c r="CS1460" s="4"/>
      <c r="CT1460" s="4"/>
      <c r="CU1460" s="4"/>
      <c r="CV1460" s="4"/>
      <c r="CW1460" s="4"/>
    </row>
    <row r="1461" spans="1:101" ht="21" customHeight="1" x14ac:dyDescent="0.3">
      <c r="A1461" s="4"/>
      <c r="B1461" s="4"/>
      <c r="C1461" s="3"/>
      <c r="D1461" s="10"/>
      <c r="E1461" s="4"/>
      <c r="F1461" s="4"/>
      <c r="G1461" s="4"/>
      <c r="H1461" s="4"/>
      <c r="I1461" s="4"/>
      <c r="J1461" s="4"/>
      <c r="K1461" s="4"/>
      <c r="L1461" s="9"/>
      <c r="M1461" s="5"/>
      <c r="N1461" s="4"/>
      <c r="O1461" s="4"/>
      <c r="P1461" s="4"/>
      <c r="Q1461" s="4"/>
      <c r="R1461" s="4"/>
      <c r="S1461" s="4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  <c r="CA1461" s="4"/>
      <c r="CB1461" s="4"/>
      <c r="CC1461" s="4"/>
      <c r="CD1461" s="4"/>
      <c r="CE1461" s="4"/>
      <c r="CF1461" s="4"/>
      <c r="CG1461" s="4"/>
      <c r="CH1461" s="4"/>
      <c r="CI1461" s="4"/>
      <c r="CJ1461" s="4"/>
      <c r="CK1461" s="4"/>
      <c r="CL1461" s="4"/>
      <c r="CM1461" s="4"/>
      <c r="CN1461" s="4"/>
      <c r="CO1461" s="4"/>
      <c r="CP1461" s="4"/>
      <c r="CQ1461" s="4"/>
      <c r="CR1461" s="4"/>
      <c r="CS1461" s="4"/>
      <c r="CT1461" s="4"/>
      <c r="CU1461" s="4"/>
      <c r="CV1461" s="4"/>
      <c r="CW1461" s="4"/>
    </row>
    <row r="1462" spans="1:101" ht="21" customHeight="1" x14ac:dyDescent="0.3">
      <c r="A1462" s="4"/>
      <c r="B1462" s="4"/>
      <c r="C1462" s="3"/>
      <c r="D1462" s="10"/>
      <c r="E1462" s="4"/>
      <c r="F1462" s="4"/>
      <c r="G1462" s="4"/>
      <c r="H1462" s="4"/>
      <c r="I1462" s="4"/>
      <c r="J1462" s="4"/>
      <c r="K1462" s="4"/>
      <c r="L1462" s="9"/>
      <c r="M1462" s="5"/>
      <c r="N1462" s="4"/>
      <c r="O1462" s="4"/>
      <c r="P1462" s="4"/>
      <c r="Q1462" s="4"/>
      <c r="R1462" s="4"/>
      <c r="S1462" s="4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4"/>
      <c r="AP1462" s="4"/>
      <c r="AQ1462" s="4"/>
      <c r="AR1462" s="4"/>
      <c r="AS1462" s="4"/>
      <c r="AT1462" s="4"/>
      <c r="AU1462" s="4"/>
      <c r="AV1462" s="4"/>
      <c r="AW1462" s="4"/>
      <c r="AX1462" s="4"/>
      <c r="AY1462" s="4"/>
      <c r="AZ1462" s="4"/>
      <c r="BA1462" s="4"/>
      <c r="BB1462" s="4"/>
      <c r="BC1462" s="4"/>
      <c r="BD1462" s="4"/>
      <c r="BE1462" s="4"/>
      <c r="BF1462" s="4"/>
      <c r="BG1462" s="4"/>
      <c r="BH1462" s="4"/>
      <c r="BI1462" s="4"/>
      <c r="BJ1462" s="4"/>
      <c r="BK1462" s="4"/>
      <c r="BL1462" s="4"/>
      <c r="BM1462" s="4"/>
      <c r="BN1462" s="4"/>
      <c r="BO1462" s="4"/>
      <c r="BP1462" s="4"/>
      <c r="BQ1462" s="4"/>
      <c r="BR1462" s="4"/>
      <c r="BS1462" s="4"/>
      <c r="BT1462" s="4"/>
      <c r="BU1462" s="4"/>
      <c r="BV1462" s="4"/>
      <c r="BW1462" s="4"/>
      <c r="BX1462" s="4"/>
      <c r="BY1462" s="4"/>
      <c r="BZ1462" s="4"/>
      <c r="CA1462" s="4"/>
      <c r="CB1462" s="4"/>
      <c r="CC1462" s="4"/>
      <c r="CD1462" s="4"/>
      <c r="CE1462" s="4"/>
      <c r="CF1462" s="4"/>
      <c r="CG1462" s="4"/>
      <c r="CH1462" s="4"/>
      <c r="CI1462" s="4"/>
      <c r="CJ1462" s="4"/>
      <c r="CK1462" s="4"/>
      <c r="CL1462" s="4"/>
      <c r="CM1462" s="4"/>
      <c r="CN1462" s="4"/>
      <c r="CO1462" s="4"/>
      <c r="CP1462" s="4"/>
      <c r="CQ1462" s="4"/>
      <c r="CR1462" s="4"/>
      <c r="CS1462" s="4"/>
      <c r="CT1462" s="4"/>
      <c r="CU1462" s="4"/>
      <c r="CV1462" s="4"/>
      <c r="CW1462" s="4"/>
    </row>
    <row r="1463" spans="1:101" ht="21" customHeight="1" x14ac:dyDescent="0.3">
      <c r="A1463" s="4"/>
      <c r="B1463" s="4"/>
      <c r="C1463" s="3"/>
      <c r="D1463" s="10"/>
      <c r="E1463" s="4"/>
      <c r="F1463" s="4"/>
      <c r="G1463" s="4"/>
      <c r="H1463" s="4"/>
      <c r="I1463" s="4"/>
      <c r="J1463" s="4"/>
      <c r="K1463" s="4"/>
      <c r="L1463" s="9"/>
      <c r="M1463" s="5"/>
      <c r="N1463" s="4"/>
      <c r="O1463" s="4"/>
      <c r="P1463" s="4"/>
      <c r="Q1463" s="4"/>
      <c r="R1463" s="4"/>
      <c r="S1463" s="4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4"/>
      <c r="AP1463" s="4"/>
      <c r="AQ1463" s="4"/>
      <c r="AR1463" s="4"/>
      <c r="AS1463" s="4"/>
      <c r="AT1463" s="4"/>
      <c r="AU1463" s="4"/>
      <c r="AV1463" s="4"/>
      <c r="AW1463" s="4"/>
      <c r="AX1463" s="4"/>
      <c r="AY1463" s="4"/>
      <c r="AZ1463" s="4"/>
      <c r="BA1463" s="4"/>
      <c r="BB1463" s="4"/>
      <c r="BC1463" s="4"/>
      <c r="BD1463" s="4"/>
      <c r="BE1463" s="4"/>
      <c r="BF1463" s="4"/>
      <c r="BG1463" s="4"/>
      <c r="BH1463" s="4"/>
      <c r="BI1463" s="4"/>
      <c r="BJ1463" s="4"/>
      <c r="BK1463" s="4"/>
      <c r="BL1463" s="4"/>
      <c r="BM1463" s="4"/>
      <c r="BN1463" s="4"/>
      <c r="BO1463" s="4"/>
      <c r="BP1463" s="4"/>
      <c r="BQ1463" s="4"/>
      <c r="BR1463" s="4"/>
      <c r="BS1463" s="4"/>
      <c r="BT1463" s="4"/>
      <c r="BU1463" s="4"/>
      <c r="BV1463" s="4"/>
      <c r="BW1463" s="4"/>
      <c r="BX1463" s="4"/>
      <c r="BY1463" s="4"/>
      <c r="BZ1463" s="4"/>
      <c r="CA1463" s="4"/>
      <c r="CB1463" s="4"/>
      <c r="CC1463" s="4"/>
      <c r="CD1463" s="4"/>
      <c r="CE1463" s="4"/>
      <c r="CF1463" s="4"/>
      <c r="CG1463" s="4"/>
      <c r="CH1463" s="4"/>
      <c r="CI1463" s="4"/>
      <c r="CJ1463" s="4"/>
      <c r="CK1463" s="4"/>
      <c r="CL1463" s="4"/>
      <c r="CM1463" s="4"/>
      <c r="CN1463" s="4"/>
      <c r="CO1463" s="4"/>
      <c r="CP1463" s="4"/>
      <c r="CQ1463" s="4"/>
      <c r="CR1463" s="4"/>
      <c r="CS1463" s="4"/>
      <c r="CT1463" s="4"/>
      <c r="CU1463" s="4"/>
      <c r="CV1463" s="4"/>
      <c r="CW1463" s="4"/>
    </row>
    <row r="1464" spans="1:101" ht="21" customHeight="1" x14ac:dyDescent="0.3">
      <c r="A1464" s="4"/>
      <c r="B1464" s="4"/>
      <c r="C1464" s="3"/>
      <c r="D1464" s="10"/>
      <c r="E1464" s="4"/>
      <c r="F1464" s="4"/>
      <c r="G1464" s="4"/>
      <c r="H1464" s="4"/>
      <c r="I1464" s="4"/>
      <c r="J1464" s="4"/>
      <c r="K1464" s="4"/>
      <c r="L1464" s="9"/>
      <c r="M1464" s="5"/>
      <c r="N1464" s="4"/>
      <c r="O1464" s="4"/>
      <c r="P1464" s="4"/>
      <c r="Q1464" s="4"/>
      <c r="R1464" s="4"/>
      <c r="S1464" s="4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4"/>
      <c r="AP1464" s="4"/>
      <c r="AQ1464" s="4"/>
      <c r="AR1464" s="4"/>
      <c r="AS1464" s="4"/>
      <c r="AT1464" s="4"/>
      <c r="AU1464" s="4"/>
      <c r="AV1464" s="4"/>
      <c r="AW1464" s="4"/>
      <c r="AX1464" s="4"/>
      <c r="AY1464" s="4"/>
      <c r="AZ1464" s="4"/>
      <c r="BA1464" s="4"/>
      <c r="BB1464" s="4"/>
      <c r="BC1464" s="4"/>
      <c r="BD1464" s="4"/>
      <c r="BE1464" s="4"/>
      <c r="BF1464" s="4"/>
      <c r="BG1464" s="4"/>
      <c r="BH1464" s="4"/>
      <c r="BI1464" s="4"/>
      <c r="BJ1464" s="4"/>
      <c r="BK1464" s="4"/>
      <c r="BL1464" s="4"/>
      <c r="BM1464" s="4"/>
      <c r="BN1464" s="4"/>
      <c r="BO1464" s="4"/>
      <c r="BP1464" s="4"/>
      <c r="BQ1464" s="4"/>
      <c r="BR1464" s="4"/>
      <c r="BS1464" s="4"/>
      <c r="BT1464" s="4"/>
      <c r="BU1464" s="4"/>
      <c r="BV1464" s="4"/>
      <c r="BW1464" s="4"/>
      <c r="BX1464" s="4"/>
      <c r="BY1464" s="4"/>
      <c r="BZ1464" s="4"/>
      <c r="CA1464" s="4"/>
      <c r="CB1464" s="4"/>
      <c r="CC1464" s="4"/>
      <c r="CD1464" s="4"/>
      <c r="CE1464" s="4"/>
      <c r="CF1464" s="4"/>
      <c r="CG1464" s="4"/>
      <c r="CH1464" s="4"/>
      <c r="CI1464" s="4"/>
      <c r="CJ1464" s="4"/>
      <c r="CK1464" s="4"/>
      <c r="CL1464" s="4"/>
      <c r="CM1464" s="4"/>
      <c r="CN1464" s="4"/>
      <c r="CO1464" s="4"/>
      <c r="CP1464" s="4"/>
      <c r="CQ1464" s="4"/>
      <c r="CR1464" s="4"/>
      <c r="CS1464" s="4"/>
      <c r="CT1464" s="4"/>
      <c r="CU1464" s="4"/>
      <c r="CV1464" s="4"/>
      <c r="CW1464" s="4"/>
    </row>
    <row r="1465" spans="1:101" ht="21" customHeight="1" x14ac:dyDescent="0.3">
      <c r="A1465" s="4"/>
      <c r="B1465" s="4"/>
      <c r="C1465" s="3"/>
      <c r="D1465" s="10"/>
      <c r="E1465" s="4"/>
      <c r="F1465" s="4"/>
      <c r="G1465" s="4"/>
      <c r="H1465" s="4"/>
      <c r="I1465" s="4"/>
      <c r="J1465" s="4"/>
      <c r="K1465" s="4"/>
      <c r="L1465" s="9"/>
      <c r="M1465" s="5"/>
      <c r="N1465" s="4"/>
      <c r="O1465" s="4"/>
      <c r="P1465" s="4"/>
      <c r="Q1465" s="4"/>
      <c r="R1465" s="4"/>
      <c r="S1465" s="4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4"/>
      <c r="AP1465" s="4"/>
      <c r="AQ1465" s="4"/>
      <c r="AR1465" s="4"/>
      <c r="AS1465" s="4"/>
      <c r="AT1465" s="4"/>
      <c r="AU1465" s="4"/>
      <c r="AV1465" s="4"/>
      <c r="AW1465" s="4"/>
      <c r="AX1465" s="4"/>
      <c r="AY1465" s="4"/>
      <c r="AZ1465" s="4"/>
      <c r="BA1465" s="4"/>
      <c r="BB1465" s="4"/>
      <c r="BC1465" s="4"/>
      <c r="BD1465" s="4"/>
      <c r="BE1465" s="4"/>
      <c r="BF1465" s="4"/>
      <c r="BG1465" s="4"/>
      <c r="BH1465" s="4"/>
      <c r="BI1465" s="4"/>
      <c r="BJ1465" s="4"/>
      <c r="BK1465" s="4"/>
      <c r="BL1465" s="4"/>
      <c r="BM1465" s="4"/>
      <c r="BN1465" s="4"/>
      <c r="BO1465" s="4"/>
      <c r="BP1465" s="4"/>
      <c r="BQ1465" s="4"/>
      <c r="BR1465" s="4"/>
      <c r="BS1465" s="4"/>
      <c r="BT1465" s="4"/>
      <c r="BU1465" s="4"/>
      <c r="BV1465" s="4"/>
      <c r="BW1465" s="4"/>
      <c r="BX1465" s="4"/>
      <c r="BY1465" s="4"/>
      <c r="BZ1465" s="4"/>
      <c r="CA1465" s="4"/>
      <c r="CB1465" s="4"/>
      <c r="CC1465" s="4"/>
      <c r="CD1465" s="4"/>
      <c r="CE1465" s="4"/>
      <c r="CF1465" s="4"/>
      <c r="CG1465" s="4"/>
      <c r="CH1465" s="4"/>
      <c r="CI1465" s="4"/>
      <c r="CJ1465" s="4"/>
      <c r="CK1465" s="4"/>
      <c r="CL1465" s="4"/>
      <c r="CM1465" s="4"/>
      <c r="CN1465" s="4"/>
      <c r="CO1465" s="4"/>
      <c r="CP1465" s="4"/>
      <c r="CQ1465" s="4"/>
      <c r="CR1465" s="4"/>
      <c r="CS1465" s="4"/>
      <c r="CT1465" s="4"/>
      <c r="CU1465" s="4"/>
      <c r="CV1465" s="4"/>
      <c r="CW1465" s="4"/>
    </row>
    <row r="1466" spans="1:101" ht="21" customHeight="1" x14ac:dyDescent="0.3">
      <c r="A1466" s="4"/>
      <c r="B1466" s="4"/>
      <c r="C1466" s="3"/>
      <c r="D1466" s="10"/>
      <c r="E1466" s="4"/>
      <c r="F1466" s="4"/>
      <c r="G1466" s="4"/>
      <c r="H1466" s="4"/>
      <c r="I1466" s="4"/>
      <c r="J1466" s="4"/>
      <c r="K1466" s="4"/>
      <c r="L1466" s="9"/>
      <c r="M1466" s="5"/>
      <c r="N1466" s="4"/>
      <c r="O1466" s="4"/>
      <c r="P1466" s="4"/>
      <c r="Q1466" s="4"/>
      <c r="R1466" s="4"/>
      <c r="S1466" s="4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4"/>
      <c r="AP1466" s="4"/>
      <c r="AQ1466" s="4"/>
      <c r="AR1466" s="4"/>
      <c r="AS1466" s="4"/>
      <c r="AT1466" s="4"/>
      <c r="AU1466" s="4"/>
      <c r="AV1466" s="4"/>
      <c r="AW1466" s="4"/>
      <c r="AX1466" s="4"/>
      <c r="AY1466" s="4"/>
      <c r="AZ1466" s="4"/>
      <c r="BA1466" s="4"/>
      <c r="BB1466" s="4"/>
      <c r="BC1466" s="4"/>
      <c r="BD1466" s="4"/>
      <c r="BE1466" s="4"/>
      <c r="BF1466" s="4"/>
      <c r="BG1466" s="4"/>
      <c r="BH1466" s="4"/>
      <c r="BI1466" s="4"/>
      <c r="BJ1466" s="4"/>
      <c r="BK1466" s="4"/>
      <c r="BL1466" s="4"/>
      <c r="BM1466" s="4"/>
      <c r="BN1466" s="4"/>
      <c r="BO1466" s="4"/>
      <c r="BP1466" s="4"/>
      <c r="BQ1466" s="4"/>
      <c r="BR1466" s="4"/>
      <c r="BS1466" s="4"/>
      <c r="BT1466" s="4"/>
      <c r="BU1466" s="4"/>
      <c r="BV1466" s="4"/>
      <c r="BW1466" s="4"/>
      <c r="BX1466" s="4"/>
      <c r="BY1466" s="4"/>
      <c r="BZ1466" s="4"/>
      <c r="CA1466" s="4"/>
      <c r="CB1466" s="4"/>
      <c r="CC1466" s="4"/>
      <c r="CD1466" s="4"/>
      <c r="CE1466" s="4"/>
      <c r="CF1466" s="4"/>
      <c r="CG1466" s="4"/>
      <c r="CH1466" s="4"/>
      <c r="CI1466" s="4"/>
      <c r="CJ1466" s="4"/>
      <c r="CK1466" s="4"/>
      <c r="CL1466" s="4"/>
      <c r="CM1466" s="4"/>
      <c r="CN1466" s="4"/>
      <c r="CO1466" s="4"/>
      <c r="CP1466" s="4"/>
      <c r="CQ1466" s="4"/>
      <c r="CR1466" s="4"/>
      <c r="CS1466" s="4"/>
      <c r="CT1466" s="4"/>
      <c r="CU1466" s="4"/>
      <c r="CV1466" s="4"/>
      <c r="CW1466" s="4"/>
    </row>
    <row r="1467" spans="1:101" ht="21" customHeight="1" x14ac:dyDescent="0.3">
      <c r="A1467" s="4"/>
      <c r="B1467" s="4"/>
      <c r="C1467" s="3"/>
      <c r="D1467" s="10"/>
      <c r="E1467" s="4"/>
      <c r="F1467" s="4"/>
      <c r="G1467" s="4"/>
      <c r="H1467" s="4"/>
      <c r="I1467" s="4"/>
      <c r="J1467" s="4"/>
      <c r="K1467" s="4"/>
      <c r="L1467" s="9"/>
      <c r="M1467" s="5"/>
      <c r="N1467" s="4"/>
      <c r="O1467" s="4"/>
      <c r="P1467" s="4"/>
      <c r="Q1467" s="4"/>
      <c r="R1467" s="4"/>
      <c r="S1467" s="4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4"/>
      <c r="AP1467" s="4"/>
      <c r="AQ1467" s="4"/>
      <c r="AR1467" s="4"/>
      <c r="AS1467" s="4"/>
      <c r="AT1467" s="4"/>
      <c r="AU1467" s="4"/>
      <c r="AV1467" s="4"/>
      <c r="AW1467" s="4"/>
      <c r="AX1467" s="4"/>
      <c r="AY1467" s="4"/>
      <c r="AZ1467" s="4"/>
      <c r="BA1467" s="4"/>
      <c r="BB1467" s="4"/>
      <c r="BC1467" s="4"/>
      <c r="BD1467" s="4"/>
      <c r="BE1467" s="4"/>
      <c r="BF1467" s="4"/>
      <c r="BG1467" s="4"/>
      <c r="BH1467" s="4"/>
      <c r="BI1467" s="4"/>
      <c r="BJ1467" s="4"/>
      <c r="BK1467" s="4"/>
      <c r="BL1467" s="4"/>
      <c r="BM1467" s="4"/>
      <c r="BN1467" s="4"/>
      <c r="BO1467" s="4"/>
      <c r="BP1467" s="4"/>
      <c r="BQ1467" s="4"/>
      <c r="BR1467" s="4"/>
      <c r="BS1467" s="4"/>
      <c r="BT1467" s="4"/>
      <c r="BU1467" s="4"/>
      <c r="BV1467" s="4"/>
      <c r="BW1467" s="4"/>
      <c r="BX1467" s="4"/>
      <c r="BY1467" s="4"/>
      <c r="BZ1467" s="4"/>
      <c r="CA1467" s="4"/>
      <c r="CB1467" s="4"/>
      <c r="CC1467" s="4"/>
      <c r="CD1467" s="4"/>
      <c r="CE1467" s="4"/>
      <c r="CF1467" s="4"/>
      <c r="CG1467" s="4"/>
      <c r="CH1467" s="4"/>
      <c r="CI1467" s="4"/>
      <c r="CJ1467" s="4"/>
      <c r="CK1467" s="4"/>
      <c r="CL1467" s="4"/>
      <c r="CM1467" s="4"/>
      <c r="CN1467" s="4"/>
      <c r="CO1467" s="4"/>
      <c r="CP1467" s="4"/>
      <c r="CQ1467" s="4"/>
      <c r="CR1467" s="4"/>
      <c r="CS1467" s="4"/>
      <c r="CT1467" s="4"/>
      <c r="CU1467" s="4"/>
      <c r="CV1467" s="4"/>
      <c r="CW1467" s="4"/>
    </row>
    <row r="1468" spans="1:101" ht="21" customHeight="1" x14ac:dyDescent="0.3">
      <c r="A1468" s="4"/>
      <c r="B1468" s="4"/>
      <c r="C1468" s="3"/>
      <c r="D1468" s="10"/>
      <c r="E1468" s="4"/>
      <c r="F1468" s="4"/>
      <c r="G1468" s="4"/>
      <c r="H1468" s="4"/>
      <c r="I1468" s="4"/>
      <c r="J1468" s="4"/>
      <c r="K1468" s="4"/>
      <c r="L1468" s="9"/>
      <c r="M1468" s="5"/>
      <c r="N1468" s="4"/>
      <c r="O1468" s="4"/>
      <c r="P1468" s="4"/>
      <c r="Q1468" s="4"/>
      <c r="R1468" s="4"/>
      <c r="S1468" s="4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4"/>
      <c r="AP1468" s="4"/>
      <c r="AQ1468" s="4"/>
      <c r="AR1468" s="4"/>
      <c r="AS1468" s="4"/>
      <c r="AT1468" s="4"/>
      <c r="AU1468" s="4"/>
      <c r="AV1468" s="4"/>
      <c r="AW1468" s="4"/>
      <c r="AX1468" s="4"/>
      <c r="AY1468" s="4"/>
      <c r="AZ1468" s="4"/>
      <c r="BA1468" s="4"/>
      <c r="BB1468" s="4"/>
      <c r="BC1468" s="4"/>
      <c r="BD1468" s="4"/>
      <c r="BE1468" s="4"/>
      <c r="BF1468" s="4"/>
      <c r="BG1468" s="4"/>
      <c r="BH1468" s="4"/>
      <c r="BI1468" s="4"/>
      <c r="BJ1468" s="4"/>
      <c r="BK1468" s="4"/>
      <c r="BL1468" s="4"/>
      <c r="BM1468" s="4"/>
      <c r="BN1468" s="4"/>
      <c r="BO1468" s="4"/>
      <c r="BP1468" s="4"/>
      <c r="BQ1468" s="4"/>
      <c r="BR1468" s="4"/>
      <c r="BS1468" s="4"/>
      <c r="BT1468" s="4"/>
      <c r="BU1468" s="4"/>
      <c r="BV1468" s="4"/>
      <c r="BW1468" s="4"/>
      <c r="BX1468" s="4"/>
      <c r="BY1468" s="4"/>
      <c r="BZ1468" s="4"/>
      <c r="CA1468" s="4"/>
      <c r="CB1468" s="4"/>
      <c r="CC1468" s="4"/>
      <c r="CD1468" s="4"/>
      <c r="CE1468" s="4"/>
      <c r="CF1468" s="4"/>
      <c r="CG1468" s="4"/>
      <c r="CH1468" s="4"/>
      <c r="CI1468" s="4"/>
      <c r="CJ1468" s="4"/>
      <c r="CK1468" s="4"/>
      <c r="CL1468" s="4"/>
      <c r="CM1468" s="4"/>
      <c r="CN1468" s="4"/>
      <c r="CO1468" s="4"/>
      <c r="CP1468" s="4"/>
      <c r="CQ1468" s="4"/>
      <c r="CR1468" s="4"/>
      <c r="CS1468" s="4"/>
      <c r="CT1468" s="4"/>
      <c r="CU1468" s="4"/>
      <c r="CV1468" s="4"/>
      <c r="CW1468" s="4"/>
    </row>
    <row r="1469" spans="1:101" ht="21" customHeight="1" x14ac:dyDescent="0.3">
      <c r="A1469" s="4"/>
      <c r="B1469" s="4"/>
      <c r="C1469" s="3"/>
      <c r="D1469" s="10"/>
      <c r="E1469" s="4"/>
      <c r="F1469" s="4"/>
      <c r="G1469" s="4"/>
      <c r="H1469" s="4"/>
      <c r="I1469" s="4"/>
      <c r="J1469" s="4"/>
      <c r="K1469" s="4"/>
      <c r="L1469" s="9"/>
      <c r="M1469" s="5"/>
      <c r="N1469" s="4"/>
      <c r="O1469" s="4"/>
      <c r="P1469" s="4"/>
      <c r="Q1469" s="4"/>
      <c r="R1469" s="4"/>
      <c r="S1469" s="4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4"/>
      <c r="AP1469" s="4"/>
      <c r="AQ1469" s="4"/>
      <c r="AR1469" s="4"/>
      <c r="AS1469" s="4"/>
      <c r="AT1469" s="4"/>
      <c r="AU1469" s="4"/>
      <c r="AV1469" s="4"/>
      <c r="AW1469" s="4"/>
      <c r="AX1469" s="4"/>
      <c r="AY1469" s="4"/>
      <c r="AZ1469" s="4"/>
      <c r="BA1469" s="4"/>
      <c r="BB1469" s="4"/>
      <c r="BC1469" s="4"/>
      <c r="BD1469" s="4"/>
      <c r="BE1469" s="4"/>
      <c r="BF1469" s="4"/>
      <c r="BG1469" s="4"/>
      <c r="BH1469" s="4"/>
      <c r="BI1469" s="4"/>
      <c r="BJ1469" s="4"/>
      <c r="BK1469" s="4"/>
      <c r="BL1469" s="4"/>
      <c r="BM1469" s="4"/>
      <c r="BN1469" s="4"/>
      <c r="BO1469" s="4"/>
      <c r="BP1469" s="4"/>
      <c r="BQ1469" s="4"/>
      <c r="BR1469" s="4"/>
      <c r="BS1469" s="4"/>
      <c r="BT1469" s="4"/>
      <c r="BU1469" s="4"/>
      <c r="BV1469" s="4"/>
      <c r="BW1469" s="4"/>
      <c r="BX1469" s="4"/>
      <c r="BY1469" s="4"/>
      <c r="BZ1469" s="4"/>
      <c r="CA1469" s="4"/>
      <c r="CB1469" s="4"/>
      <c r="CC1469" s="4"/>
      <c r="CD1469" s="4"/>
      <c r="CE1469" s="4"/>
      <c r="CF1469" s="4"/>
      <c r="CG1469" s="4"/>
      <c r="CH1469" s="4"/>
      <c r="CI1469" s="4"/>
      <c r="CJ1469" s="4"/>
      <c r="CK1469" s="4"/>
      <c r="CL1469" s="4"/>
      <c r="CM1469" s="4"/>
      <c r="CN1469" s="4"/>
      <c r="CO1469" s="4"/>
      <c r="CP1469" s="4"/>
      <c r="CQ1469" s="4"/>
      <c r="CR1469" s="4"/>
      <c r="CS1469" s="4"/>
      <c r="CT1469" s="4"/>
      <c r="CU1469" s="4"/>
      <c r="CV1469" s="4"/>
      <c r="CW1469" s="4"/>
    </row>
    <row r="1470" spans="1:101" ht="21" customHeight="1" x14ac:dyDescent="0.3">
      <c r="A1470" s="4"/>
      <c r="B1470" s="4"/>
      <c r="C1470" s="3"/>
      <c r="D1470" s="10"/>
      <c r="E1470" s="4"/>
      <c r="F1470" s="4"/>
      <c r="G1470" s="4"/>
      <c r="H1470" s="4"/>
      <c r="I1470" s="4"/>
      <c r="J1470" s="4"/>
      <c r="K1470" s="4"/>
      <c r="L1470" s="9"/>
      <c r="M1470" s="5"/>
      <c r="N1470" s="4"/>
      <c r="O1470" s="4"/>
      <c r="P1470" s="4"/>
      <c r="Q1470" s="4"/>
      <c r="R1470" s="4"/>
      <c r="S1470" s="4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4"/>
      <c r="AP1470" s="4"/>
      <c r="AQ1470" s="4"/>
      <c r="AR1470" s="4"/>
      <c r="AS1470" s="4"/>
      <c r="AT1470" s="4"/>
      <c r="AU1470" s="4"/>
      <c r="AV1470" s="4"/>
      <c r="AW1470" s="4"/>
      <c r="AX1470" s="4"/>
      <c r="AY1470" s="4"/>
      <c r="AZ1470" s="4"/>
      <c r="BA1470" s="4"/>
      <c r="BB1470" s="4"/>
      <c r="BC1470" s="4"/>
      <c r="BD1470" s="4"/>
      <c r="BE1470" s="4"/>
      <c r="BF1470" s="4"/>
      <c r="BG1470" s="4"/>
      <c r="BH1470" s="4"/>
      <c r="BI1470" s="4"/>
      <c r="BJ1470" s="4"/>
      <c r="BK1470" s="4"/>
      <c r="BL1470" s="4"/>
      <c r="BM1470" s="4"/>
      <c r="BN1470" s="4"/>
      <c r="BO1470" s="4"/>
      <c r="BP1470" s="4"/>
      <c r="BQ1470" s="4"/>
      <c r="BR1470" s="4"/>
      <c r="BS1470" s="4"/>
      <c r="BT1470" s="4"/>
      <c r="BU1470" s="4"/>
      <c r="BV1470" s="4"/>
      <c r="BW1470" s="4"/>
      <c r="BX1470" s="4"/>
      <c r="BY1470" s="4"/>
      <c r="BZ1470" s="4"/>
      <c r="CA1470" s="4"/>
      <c r="CB1470" s="4"/>
      <c r="CC1470" s="4"/>
      <c r="CD1470" s="4"/>
      <c r="CE1470" s="4"/>
      <c r="CF1470" s="4"/>
      <c r="CG1470" s="4"/>
      <c r="CH1470" s="4"/>
      <c r="CI1470" s="4"/>
      <c r="CJ1470" s="4"/>
      <c r="CK1470" s="4"/>
      <c r="CL1470" s="4"/>
      <c r="CM1470" s="4"/>
      <c r="CN1470" s="4"/>
      <c r="CO1470" s="4"/>
      <c r="CP1470" s="4"/>
      <c r="CQ1470" s="4"/>
      <c r="CR1470" s="4"/>
      <c r="CS1470" s="4"/>
      <c r="CT1470" s="4"/>
      <c r="CU1470" s="4"/>
      <c r="CV1470" s="4"/>
      <c r="CW1470" s="4"/>
    </row>
    <row r="1471" spans="1:101" ht="21" customHeight="1" x14ac:dyDescent="0.3">
      <c r="A1471" s="4"/>
      <c r="B1471" s="4"/>
      <c r="C1471" s="3"/>
      <c r="D1471" s="10"/>
      <c r="E1471" s="4"/>
      <c r="F1471" s="4"/>
      <c r="G1471" s="4"/>
      <c r="H1471" s="4"/>
      <c r="I1471" s="4"/>
      <c r="J1471" s="4"/>
      <c r="K1471" s="4"/>
      <c r="L1471" s="9"/>
      <c r="M1471" s="5"/>
      <c r="N1471" s="4"/>
      <c r="O1471" s="4"/>
      <c r="P1471" s="4"/>
      <c r="Q1471" s="4"/>
      <c r="R1471" s="4"/>
      <c r="S1471" s="4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4"/>
      <c r="AP1471" s="4"/>
      <c r="AQ1471" s="4"/>
      <c r="AR1471" s="4"/>
      <c r="AS1471" s="4"/>
      <c r="AT1471" s="4"/>
      <c r="AU1471" s="4"/>
      <c r="AV1471" s="4"/>
      <c r="AW1471" s="4"/>
      <c r="AX1471" s="4"/>
      <c r="AY1471" s="4"/>
      <c r="AZ1471" s="4"/>
      <c r="BA1471" s="4"/>
      <c r="BB1471" s="4"/>
      <c r="BC1471" s="4"/>
      <c r="BD1471" s="4"/>
      <c r="BE1471" s="4"/>
      <c r="BF1471" s="4"/>
      <c r="BG1471" s="4"/>
      <c r="BH1471" s="4"/>
      <c r="BI1471" s="4"/>
      <c r="BJ1471" s="4"/>
      <c r="BK1471" s="4"/>
      <c r="BL1471" s="4"/>
      <c r="BM1471" s="4"/>
      <c r="BN1471" s="4"/>
      <c r="BO1471" s="4"/>
      <c r="BP1471" s="4"/>
      <c r="BQ1471" s="4"/>
      <c r="BR1471" s="4"/>
      <c r="BS1471" s="4"/>
      <c r="BT1471" s="4"/>
      <c r="BU1471" s="4"/>
      <c r="BV1471" s="4"/>
      <c r="BW1471" s="4"/>
      <c r="BX1471" s="4"/>
      <c r="BY1471" s="4"/>
      <c r="BZ1471" s="4"/>
      <c r="CA1471" s="4"/>
      <c r="CB1471" s="4"/>
      <c r="CC1471" s="4"/>
      <c r="CD1471" s="4"/>
      <c r="CE1471" s="4"/>
      <c r="CF1471" s="4"/>
      <c r="CG1471" s="4"/>
      <c r="CH1471" s="4"/>
      <c r="CI1471" s="4"/>
      <c r="CJ1471" s="4"/>
      <c r="CK1471" s="4"/>
      <c r="CL1471" s="4"/>
      <c r="CM1471" s="4"/>
      <c r="CN1471" s="4"/>
      <c r="CO1471" s="4"/>
      <c r="CP1471" s="4"/>
      <c r="CQ1471" s="4"/>
      <c r="CR1471" s="4"/>
      <c r="CS1471" s="4"/>
      <c r="CT1471" s="4"/>
      <c r="CU1471" s="4"/>
      <c r="CV1471" s="4"/>
      <c r="CW1471" s="4"/>
    </row>
    <row r="1472" spans="1:101" ht="21" customHeight="1" x14ac:dyDescent="0.3">
      <c r="A1472" s="4"/>
      <c r="B1472" s="4"/>
      <c r="C1472" s="3"/>
      <c r="D1472" s="10"/>
      <c r="E1472" s="4"/>
      <c r="F1472" s="4"/>
      <c r="G1472" s="4"/>
      <c r="H1472" s="4"/>
      <c r="I1472" s="4"/>
      <c r="J1472" s="4"/>
      <c r="K1472" s="4"/>
      <c r="L1472" s="9"/>
      <c r="M1472" s="5"/>
      <c r="N1472" s="4"/>
      <c r="O1472" s="4"/>
      <c r="P1472" s="4"/>
      <c r="Q1472" s="4"/>
      <c r="R1472" s="4"/>
      <c r="S1472" s="4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4"/>
      <c r="AP1472" s="4"/>
      <c r="AQ1472" s="4"/>
      <c r="AR1472" s="4"/>
      <c r="AS1472" s="4"/>
      <c r="AT1472" s="4"/>
      <c r="AU1472" s="4"/>
      <c r="AV1472" s="4"/>
      <c r="AW1472" s="4"/>
      <c r="AX1472" s="4"/>
      <c r="AY1472" s="4"/>
      <c r="AZ1472" s="4"/>
      <c r="BA1472" s="4"/>
      <c r="BB1472" s="4"/>
      <c r="BC1472" s="4"/>
      <c r="BD1472" s="4"/>
      <c r="BE1472" s="4"/>
      <c r="BF1472" s="4"/>
      <c r="BG1472" s="4"/>
      <c r="BH1472" s="4"/>
      <c r="BI1472" s="4"/>
      <c r="BJ1472" s="4"/>
      <c r="BK1472" s="4"/>
      <c r="BL1472" s="4"/>
      <c r="BM1472" s="4"/>
      <c r="BN1472" s="4"/>
      <c r="BO1472" s="4"/>
      <c r="BP1472" s="4"/>
      <c r="BQ1472" s="4"/>
      <c r="BR1472" s="4"/>
      <c r="BS1472" s="4"/>
      <c r="BT1472" s="4"/>
      <c r="BU1472" s="4"/>
      <c r="BV1472" s="4"/>
      <c r="BW1472" s="4"/>
      <c r="BX1472" s="4"/>
      <c r="BY1472" s="4"/>
      <c r="BZ1472" s="4"/>
      <c r="CA1472" s="4"/>
      <c r="CB1472" s="4"/>
      <c r="CC1472" s="4"/>
      <c r="CD1472" s="4"/>
      <c r="CE1472" s="4"/>
      <c r="CF1472" s="4"/>
      <c r="CG1472" s="4"/>
      <c r="CH1472" s="4"/>
      <c r="CI1472" s="4"/>
      <c r="CJ1472" s="4"/>
      <c r="CK1472" s="4"/>
      <c r="CL1472" s="4"/>
      <c r="CM1472" s="4"/>
      <c r="CN1472" s="4"/>
      <c r="CO1472" s="4"/>
      <c r="CP1472" s="4"/>
      <c r="CQ1472" s="4"/>
      <c r="CR1472" s="4"/>
      <c r="CS1472" s="4"/>
      <c r="CT1472" s="4"/>
      <c r="CU1472" s="4"/>
      <c r="CV1472" s="4"/>
      <c r="CW1472" s="4"/>
    </row>
    <row r="1473" spans="1:101" ht="21" customHeight="1" x14ac:dyDescent="0.3">
      <c r="A1473" s="4"/>
      <c r="B1473" s="4"/>
      <c r="C1473" s="3"/>
      <c r="D1473" s="10"/>
      <c r="E1473" s="4"/>
      <c r="F1473" s="4"/>
      <c r="G1473" s="4"/>
      <c r="H1473" s="4"/>
      <c r="I1473" s="4"/>
      <c r="J1473" s="4"/>
      <c r="K1473" s="4"/>
      <c r="L1473" s="9"/>
      <c r="M1473" s="5"/>
      <c r="N1473" s="4"/>
      <c r="O1473" s="4"/>
      <c r="P1473" s="4"/>
      <c r="Q1473" s="4"/>
      <c r="R1473" s="4"/>
      <c r="S1473" s="4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4"/>
      <c r="AP1473" s="4"/>
      <c r="AQ1473" s="4"/>
      <c r="AR1473" s="4"/>
      <c r="AS1473" s="4"/>
      <c r="AT1473" s="4"/>
      <c r="AU1473" s="4"/>
      <c r="AV1473" s="4"/>
      <c r="AW1473" s="4"/>
      <c r="AX1473" s="4"/>
      <c r="AY1473" s="4"/>
      <c r="AZ1473" s="4"/>
      <c r="BA1473" s="4"/>
      <c r="BB1473" s="4"/>
      <c r="BC1473" s="4"/>
      <c r="BD1473" s="4"/>
      <c r="BE1473" s="4"/>
      <c r="BF1473" s="4"/>
      <c r="BG1473" s="4"/>
      <c r="BH1473" s="4"/>
      <c r="BI1473" s="4"/>
      <c r="BJ1473" s="4"/>
      <c r="BK1473" s="4"/>
      <c r="BL1473" s="4"/>
      <c r="BM1473" s="4"/>
      <c r="BN1473" s="4"/>
      <c r="BO1473" s="4"/>
      <c r="BP1473" s="4"/>
      <c r="BQ1473" s="4"/>
      <c r="BR1473" s="4"/>
      <c r="BS1473" s="4"/>
      <c r="BT1473" s="4"/>
      <c r="BU1473" s="4"/>
      <c r="BV1473" s="4"/>
      <c r="BW1473" s="4"/>
      <c r="BX1473" s="4"/>
      <c r="BY1473" s="4"/>
      <c r="BZ1473" s="4"/>
      <c r="CA1473" s="4"/>
      <c r="CB1473" s="4"/>
      <c r="CC1473" s="4"/>
      <c r="CD1473" s="4"/>
      <c r="CE1473" s="4"/>
      <c r="CF1473" s="4"/>
      <c r="CG1473" s="4"/>
      <c r="CH1473" s="4"/>
      <c r="CI1473" s="4"/>
      <c r="CJ1473" s="4"/>
      <c r="CK1473" s="4"/>
      <c r="CL1473" s="4"/>
      <c r="CM1473" s="4"/>
      <c r="CN1473" s="4"/>
      <c r="CO1473" s="4"/>
      <c r="CP1473" s="4"/>
      <c r="CQ1473" s="4"/>
      <c r="CR1473" s="4"/>
      <c r="CS1473" s="4"/>
      <c r="CT1473" s="4"/>
      <c r="CU1473" s="4"/>
      <c r="CV1473" s="4"/>
      <c r="CW1473" s="4"/>
    </row>
    <row r="1474" spans="1:101" ht="21" customHeight="1" x14ac:dyDescent="0.3">
      <c r="A1474" s="4"/>
      <c r="B1474" s="4"/>
      <c r="C1474" s="3"/>
      <c r="D1474" s="10"/>
      <c r="E1474" s="4"/>
      <c r="F1474" s="4"/>
      <c r="G1474" s="4"/>
      <c r="H1474" s="4"/>
      <c r="I1474" s="4"/>
      <c r="J1474" s="4"/>
      <c r="K1474" s="4"/>
      <c r="L1474" s="9"/>
      <c r="M1474" s="5"/>
      <c r="N1474" s="4"/>
      <c r="O1474" s="4"/>
      <c r="P1474" s="4"/>
      <c r="Q1474" s="4"/>
      <c r="R1474" s="4"/>
      <c r="S1474" s="4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4"/>
      <c r="AP1474" s="4"/>
      <c r="AQ1474" s="4"/>
      <c r="AR1474" s="4"/>
      <c r="AS1474" s="4"/>
      <c r="AT1474" s="4"/>
      <c r="AU1474" s="4"/>
      <c r="AV1474" s="4"/>
      <c r="AW1474" s="4"/>
      <c r="AX1474" s="4"/>
      <c r="AY1474" s="4"/>
      <c r="AZ1474" s="4"/>
      <c r="BA1474" s="4"/>
      <c r="BB1474" s="4"/>
      <c r="BC1474" s="4"/>
      <c r="BD1474" s="4"/>
      <c r="BE1474" s="4"/>
      <c r="BF1474" s="4"/>
      <c r="BG1474" s="4"/>
      <c r="BH1474" s="4"/>
      <c r="BI1474" s="4"/>
      <c r="BJ1474" s="4"/>
      <c r="BK1474" s="4"/>
      <c r="BL1474" s="4"/>
      <c r="BM1474" s="4"/>
      <c r="BN1474" s="4"/>
      <c r="BO1474" s="4"/>
      <c r="BP1474" s="4"/>
      <c r="BQ1474" s="4"/>
      <c r="BR1474" s="4"/>
      <c r="BS1474" s="4"/>
      <c r="BT1474" s="4"/>
      <c r="BU1474" s="4"/>
      <c r="BV1474" s="4"/>
      <c r="BW1474" s="4"/>
      <c r="BX1474" s="4"/>
      <c r="BY1474" s="4"/>
      <c r="BZ1474" s="4"/>
      <c r="CA1474" s="4"/>
      <c r="CB1474" s="4"/>
      <c r="CC1474" s="4"/>
      <c r="CD1474" s="4"/>
      <c r="CE1474" s="4"/>
      <c r="CF1474" s="4"/>
      <c r="CG1474" s="4"/>
      <c r="CH1474" s="4"/>
      <c r="CI1474" s="4"/>
      <c r="CJ1474" s="4"/>
      <c r="CK1474" s="4"/>
      <c r="CL1474" s="4"/>
      <c r="CM1474" s="4"/>
      <c r="CN1474" s="4"/>
      <c r="CO1474" s="4"/>
      <c r="CP1474" s="4"/>
      <c r="CQ1474" s="4"/>
      <c r="CR1474" s="4"/>
      <c r="CS1474" s="4"/>
      <c r="CT1474" s="4"/>
      <c r="CU1474" s="4"/>
      <c r="CV1474" s="4"/>
      <c r="CW1474" s="4"/>
    </row>
    <row r="1475" spans="1:101" ht="21" customHeight="1" x14ac:dyDescent="0.3">
      <c r="A1475" s="4"/>
      <c r="B1475" s="4"/>
      <c r="C1475" s="3"/>
      <c r="D1475" s="10"/>
      <c r="E1475" s="4"/>
      <c r="F1475" s="4"/>
      <c r="G1475" s="4"/>
      <c r="H1475" s="4"/>
      <c r="I1475" s="4"/>
      <c r="J1475" s="4"/>
      <c r="K1475" s="4"/>
      <c r="L1475" s="9"/>
      <c r="M1475" s="5"/>
      <c r="N1475" s="4"/>
      <c r="O1475" s="4"/>
      <c r="P1475" s="4"/>
      <c r="Q1475" s="4"/>
      <c r="R1475" s="4"/>
      <c r="S1475" s="4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  <c r="BF1475" s="4"/>
      <c r="BG1475" s="4"/>
      <c r="BH1475" s="4"/>
      <c r="BI1475" s="4"/>
      <c r="BJ1475" s="4"/>
      <c r="BK1475" s="4"/>
      <c r="BL1475" s="4"/>
      <c r="BM1475" s="4"/>
      <c r="BN1475" s="4"/>
      <c r="BO1475" s="4"/>
      <c r="BP1475" s="4"/>
      <c r="BQ1475" s="4"/>
      <c r="BR1475" s="4"/>
      <c r="BS1475" s="4"/>
      <c r="BT1475" s="4"/>
      <c r="BU1475" s="4"/>
      <c r="BV1475" s="4"/>
      <c r="BW1475" s="4"/>
      <c r="BX1475" s="4"/>
      <c r="BY1475" s="4"/>
      <c r="BZ1475" s="4"/>
      <c r="CA1475" s="4"/>
      <c r="CB1475" s="4"/>
      <c r="CC1475" s="4"/>
      <c r="CD1475" s="4"/>
      <c r="CE1475" s="4"/>
      <c r="CF1475" s="4"/>
      <c r="CG1475" s="4"/>
      <c r="CH1475" s="4"/>
      <c r="CI1475" s="4"/>
      <c r="CJ1475" s="4"/>
      <c r="CK1475" s="4"/>
      <c r="CL1475" s="4"/>
      <c r="CM1475" s="4"/>
      <c r="CN1475" s="4"/>
      <c r="CO1475" s="4"/>
      <c r="CP1475" s="4"/>
      <c r="CQ1475" s="4"/>
      <c r="CR1475" s="4"/>
      <c r="CS1475" s="4"/>
      <c r="CT1475" s="4"/>
      <c r="CU1475" s="4"/>
      <c r="CV1475" s="4"/>
      <c r="CW1475" s="4"/>
    </row>
    <row r="1476" spans="1:101" ht="21" customHeight="1" x14ac:dyDescent="0.3">
      <c r="A1476" s="4"/>
      <c r="B1476" s="4"/>
      <c r="C1476" s="3"/>
      <c r="D1476" s="10"/>
      <c r="E1476" s="4"/>
      <c r="F1476" s="4"/>
      <c r="G1476" s="4"/>
      <c r="H1476" s="4"/>
      <c r="I1476" s="4"/>
      <c r="J1476" s="4"/>
      <c r="K1476" s="4"/>
      <c r="L1476" s="9"/>
      <c r="M1476" s="5"/>
      <c r="N1476" s="4"/>
      <c r="O1476" s="4"/>
      <c r="P1476" s="4"/>
      <c r="Q1476" s="4"/>
      <c r="R1476" s="4"/>
      <c r="S1476" s="4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4"/>
      <c r="AP1476" s="4"/>
      <c r="AQ1476" s="4"/>
      <c r="AR1476" s="4"/>
      <c r="AS1476" s="4"/>
      <c r="AT1476" s="4"/>
      <c r="AU1476" s="4"/>
      <c r="AV1476" s="4"/>
      <c r="AW1476" s="4"/>
      <c r="AX1476" s="4"/>
      <c r="AY1476" s="4"/>
      <c r="AZ1476" s="4"/>
      <c r="BA1476" s="4"/>
      <c r="BB1476" s="4"/>
      <c r="BC1476" s="4"/>
      <c r="BD1476" s="4"/>
      <c r="BE1476" s="4"/>
      <c r="BF1476" s="4"/>
      <c r="BG1476" s="4"/>
      <c r="BH1476" s="4"/>
      <c r="BI1476" s="4"/>
      <c r="BJ1476" s="4"/>
      <c r="BK1476" s="4"/>
      <c r="BL1476" s="4"/>
      <c r="BM1476" s="4"/>
      <c r="BN1476" s="4"/>
      <c r="BO1476" s="4"/>
      <c r="BP1476" s="4"/>
      <c r="BQ1476" s="4"/>
      <c r="BR1476" s="4"/>
      <c r="BS1476" s="4"/>
      <c r="BT1476" s="4"/>
      <c r="BU1476" s="4"/>
      <c r="BV1476" s="4"/>
      <c r="BW1476" s="4"/>
      <c r="BX1476" s="4"/>
      <c r="BY1476" s="4"/>
      <c r="BZ1476" s="4"/>
      <c r="CA1476" s="4"/>
      <c r="CB1476" s="4"/>
      <c r="CC1476" s="4"/>
      <c r="CD1476" s="4"/>
      <c r="CE1476" s="4"/>
      <c r="CF1476" s="4"/>
      <c r="CG1476" s="4"/>
      <c r="CH1476" s="4"/>
      <c r="CI1476" s="4"/>
      <c r="CJ1476" s="4"/>
      <c r="CK1476" s="4"/>
      <c r="CL1476" s="4"/>
      <c r="CM1476" s="4"/>
      <c r="CN1476" s="4"/>
      <c r="CO1476" s="4"/>
      <c r="CP1476" s="4"/>
      <c r="CQ1476" s="4"/>
      <c r="CR1476" s="4"/>
      <c r="CS1476" s="4"/>
      <c r="CT1476" s="4"/>
      <c r="CU1476" s="4"/>
      <c r="CV1476" s="4"/>
      <c r="CW1476" s="4"/>
    </row>
    <row r="1477" spans="1:101" ht="21" customHeight="1" x14ac:dyDescent="0.3">
      <c r="A1477" s="4"/>
      <c r="B1477" s="4"/>
      <c r="C1477" s="3"/>
      <c r="D1477" s="10"/>
      <c r="E1477" s="4"/>
      <c r="F1477" s="4"/>
      <c r="G1477" s="4"/>
      <c r="H1477" s="4"/>
      <c r="I1477" s="4"/>
      <c r="J1477" s="4"/>
      <c r="K1477" s="4"/>
      <c r="L1477" s="9"/>
      <c r="M1477" s="5"/>
      <c r="N1477" s="4"/>
      <c r="O1477" s="4"/>
      <c r="P1477" s="4"/>
      <c r="Q1477" s="4"/>
      <c r="R1477" s="4"/>
      <c r="S1477" s="4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4"/>
      <c r="AP1477" s="4"/>
      <c r="AQ1477" s="4"/>
      <c r="AR1477" s="4"/>
      <c r="AS1477" s="4"/>
      <c r="AT1477" s="4"/>
      <c r="AU1477" s="4"/>
      <c r="AV1477" s="4"/>
      <c r="AW1477" s="4"/>
      <c r="AX1477" s="4"/>
      <c r="AY1477" s="4"/>
      <c r="AZ1477" s="4"/>
      <c r="BA1477" s="4"/>
      <c r="BB1477" s="4"/>
      <c r="BC1477" s="4"/>
      <c r="BD1477" s="4"/>
      <c r="BE1477" s="4"/>
      <c r="BF1477" s="4"/>
      <c r="BG1477" s="4"/>
      <c r="BH1477" s="4"/>
      <c r="BI1477" s="4"/>
      <c r="BJ1477" s="4"/>
      <c r="BK1477" s="4"/>
      <c r="BL1477" s="4"/>
      <c r="BM1477" s="4"/>
      <c r="BN1477" s="4"/>
      <c r="BO1477" s="4"/>
      <c r="BP1477" s="4"/>
      <c r="BQ1477" s="4"/>
      <c r="BR1477" s="4"/>
      <c r="BS1477" s="4"/>
      <c r="BT1477" s="4"/>
      <c r="BU1477" s="4"/>
      <c r="BV1477" s="4"/>
      <c r="BW1477" s="4"/>
      <c r="BX1477" s="4"/>
      <c r="BY1477" s="4"/>
      <c r="BZ1477" s="4"/>
      <c r="CA1477" s="4"/>
      <c r="CB1477" s="4"/>
      <c r="CC1477" s="4"/>
      <c r="CD1477" s="4"/>
      <c r="CE1477" s="4"/>
      <c r="CF1477" s="4"/>
      <c r="CG1477" s="4"/>
      <c r="CH1477" s="4"/>
      <c r="CI1477" s="4"/>
      <c r="CJ1477" s="4"/>
      <c r="CK1477" s="4"/>
      <c r="CL1477" s="4"/>
      <c r="CM1477" s="4"/>
      <c r="CN1477" s="4"/>
      <c r="CO1477" s="4"/>
      <c r="CP1477" s="4"/>
      <c r="CQ1477" s="4"/>
      <c r="CR1477" s="4"/>
      <c r="CS1477" s="4"/>
      <c r="CT1477" s="4"/>
      <c r="CU1477" s="4"/>
      <c r="CV1477" s="4"/>
      <c r="CW1477" s="4"/>
    </row>
    <row r="1478" spans="1:101" ht="21" customHeight="1" x14ac:dyDescent="0.3">
      <c r="A1478" s="4"/>
      <c r="B1478" s="4"/>
      <c r="C1478" s="3"/>
      <c r="D1478" s="10"/>
      <c r="E1478" s="4"/>
      <c r="F1478" s="4"/>
      <c r="G1478" s="4"/>
      <c r="H1478" s="4"/>
      <c r="I1478" s="4"/>
      <c r="J1478" s="4"/>
      <c r="K1478" s="4"/>
      <c r="L1478" s="9"/>
      <c r="M1478" s="5"/>
      <c r="N1478" s="4"/>
      <c r="O1478" s="4"/>
      <c r="P1478" s="4"/>
      <c r="Q1478" s="4"/>
      <c r="R1478" s="4"/>
      <c r="S1478" s="4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4"/>
      <c r="AP1478" s="4"/>
      <c r="AQ1478" s="4"/>
      <c r="AR1478" s="4"/>
      <c r="AS1478" s="4"/>
      <c r="AT1478" s="4"/>
      <c r="AU1478" s="4"/>
      <c r="AV1478" s="4"/>
      <c r="AW1478" s="4"/>
      <c r="AX1478" s="4"/>
      <c r="AY1478" s="4"/>
      <c r="AZ1478" s="4"/>
      <c r="BA1478" s="4"/>
      <c r="BB1478" s="4"/>
      <c r="BC1478" s="4"/>
      <c r="BD1478" s="4"/>
      <c r="BE1478" s="4"/>
      <c r="BF1478" s="4"/>
      <c r="BG1478" s="4"/>
      <c r="BH1478" s="4"/>
      <c r="BI1478" s="4"/>
      <c r="BJ1478" s="4"/>
      <c r="BK1478" s="4"/>
      <c r="BL1478" s="4"/>
      <c r="BM1478" s="4"/>
      <c r="BN1478" s="4"/>
      <c r="BO1478" s="4"/>
      <c r="BP1478" s="4"/>
      <c r="BQ1478" s="4"/>
      <c r="BR1478" s="4"/>
      <c r="BS1478" s="4"/>
      <c r="BT1478" s="4"/>
      <c r="BU1478" s="4"/>
      <c r="BV1478" s="4"/>
      <c r="BW1478" s="4"/>
      <c r="BX1478" s="4"/>
      <c r="BY1478" s="4"/>
      <c r="BZ1478" s="4"/>
      <c r="CA1478" s="4"/>
      <c r="CB1478" s="4"/>
      <c r="CC1478" s="4"/>
      <c r="CD1478" s="4"/>
      <c r="CE1478" s="4"/>
      <c r="CF1478" s="4"/>
      <c r="CG1478" s="4"/>
      <c r="CH1478" s="4"/>
      <c r="CI1478" s="4"/>
      <c r="CJ1478" s="4"/>
      <c r="CK1478" s="4"/>
      <c r="CL1478" s="4"/>
      <c r="CM1478" s="4"/>
      <c r="CN1478" s="4"/>
      <c r="CO1478" s="4"/>
      <c r="CP1478" s="4"/>
      <c r="CQ1478" s="4"/>
      <c r="CR1478" s="4"/>
      <c r="CS1478" s="4"/>
      <c r="CT1478" s="4"/>
      <c r="CU1478" s="4"/>
      <c r="CV1478" s="4"/>
      <c r="CW1478" s="4"/>
    </row>
    <row r="1479" spans="1:101" ht="21" customHeight="1" x14ac:dyDescent="0.3">
      <c r="A1479" s="4"/>
      <c r="B1479" s="4"/>
      <c r="C1479" s="3"/>
      <c r="D1479" s="10"/>
      <c r="E1479" s="4"/>
      <c r="F1479" s="4"/>
      <c r="G1479" s="4"/>
      <c r="H1479" s="4"/>
      <c r="I1479" s="4"/>
      <c r="J1479" s="4"/>
      <c r="K1479" s="4"/>
      <c r="L1479" s="9"/>
      <c r="M1479" s="5"/>
      <c r="N1479" s="4"/>
      <c r="O1479" s="4"/>
      <c r="P1479" s="4"/>
      <c r="Q1479" s="4"/>
      <c r="R1479" s="4"/>
      <c r="S1479" s="4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4"/>
      <c r="AP1479" s="4"/>
      <c r="AQ1479" s="4"/>
      <c r="AR1479" s="4"/>
      <c r="AS1479" s="4"/>
      <c r="AT1479" s="4"/>
      <c r="AU1479" s="4"/>
      <c r="AV1479" s="4"/>
      <c r="AW1479" s="4"/>
      <c r="AX1479" s="4"/>
      <c r="AY1479" s="4"/>
      <c r="AZ1479" s="4"/>
      <c r="BA1479" s="4"/>
      <c r="BB1479" s="4"/>
      <c r="BC1479" s="4"/>
      <c r="BD1479" s="4"/>
      <c r="BE1479" s="4"/>
      <c r="BF1479" s="4"/>
      <c r="BG1479" s="4"/>
      <c r="BH1479" s="4"/>
      <c r="BI1479" s="4"/>
      <c r="BJ1479" s="4"/>
      <c r="BK1479" s="4"/>
      <c r="BL1479" s="4"/>
      <c r="BM1479" s="4"/>
      <c r="BN1479" s="4"/>
      <c r="BO1479" s="4"/>
      <c r="BP1479" s="4"/>
      <c r="BQ1479" s="4"/>
      <c r="BR1479" s="4"/>
      <c r="BS1479" s="4"/>
      <c r="BT1479" s="4"/>
      <c r="BU1479" s="4"/>
      <c r="BV1479" s="4"/>
      <c r="BW1479" s="4"/>
      <c r="BX1479" s="4"/>
      <c r="BY1479" s="4"/>
      <c r="BZ1479" s="4"/>
      <c r="CA1479" s="4"/>
      <c r="CB1479" s="4"/>
      <c r="CC1479" s="4"/>
      <c r="CD1479" s="4"/>
      <c r="CE1479" s="4"/>
      <c r="CF1479" s="4"/>
      <c r="CG1479" s="4"/>
      <c r="CH1479" s="4"/>
      <c r="CI1479" s="4"/>
      <c r="CJ1479" s="4"/>
      <c r="CK1479" s="4"/>
      <c r="CL1479" s="4"/>
      <c r="CM1479" s="4"/>
      <c r="CN1479" s="4"/>
      <c r="CO1479" s="4"/>
      <c r="CP1479" s="4"/>
      <c r="CQ1479" s="4"/>
      <c r="CR1479" s="4"/>
      <c r="CS1479" s="4"/>
      <c r="CT1479" s="4"/>
      <c r="CU1479" s="4"/>
      <c r="CV1479" s="4"/>
      <c r="CW1479" s="4"/>
    </row>
    <row r="1480" spans="1:101" ht="21" customHeight="1" x14ac:dyDescent="0.3">
      <c r="A1480" s="4"/>
      <c r="B1480" s="4"/>
      <c r="C1480" s="3"/>
      <c r="D1480" s="10"/>
      <c r="E1480" s="4"/>
      <c r="F1480" s="4"/>
      <c r="G1480" s="4"/>
      <c r="H1480" s="4"/>
      <c r="I1480" s="4"/>
      <c r="J1480" s="4"/>
      <c r="K1480" s="4"/>
      <c r="L1480" s="9"/>
      <c r="M1480" s="5"/>
      <c r="N1480" s="4"/>
      <c r="O1480" s="4"/>
      <c r="P1480" s="4"/>
      <c r="Q1480" s="4"/>
      <c r="R1480" s="4"/>
      <c r="S1480" s="4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4"/>
      <c r="AP1480" s="4"/>
      <c r="AQ1480" s="4"/>
      <c r="AR1480" s="4"/>
      <c r="AS1480" s="4"/>
      <c r="AT1480" s="4"/>
      <c r="AU1480" s="4"/>
      <c r="AV1480" s="4"/>
      <c r="AW1480" s="4"/>
      <c r="AX1480" s="4"/>
      <c r="AY1480" s="4"/>
      <c r="AZ1480" s="4"/>
      <c r="BA1480" s="4"/>
      <c r="BB1480" s="4"/>
      <c r="BC1480" s="4"/>
      <c r="BD1480" s="4"/>
      <c r="BE1480" s="4"/>
      <c r="BF1480" s="4"/>
      <c r="BG1480" s="4"/>
      <c r="BH1480" s="4"/>
      <c r="BI1480" s="4"/>
      <c r="BJ1480" s="4"/>
      <c r="BK1480" s="4"/>
      <c r="BL1480" s="4"/>
      <c r="BM1480" s="4"/>
      <c r="BN1480" s="4"/>
      <c r="BO1480" s="4"/>
      <c r="BP1480" s="4"/>
      <c r="BQ1480" s="4"/>
      <c r="BR1480" s="4"/>
      <c r="BS1480" s="4"/>
      <c r="BT1480" s="4"/>
      <c r="BU1480" s="4"/>
      <c r="BV1480" s="4"/>
      <c r="BW1480" s="4"/>
      <c r="BX1480" s="4"/>
      <c r="BY1480" s="4"/>
      <c r="BZ1480" s="4"/>
      <c r="CA1480" s="4"/>
      <c r="CB1480" s="4"/>
      <c r="CC1480" s="4"/>
      <c r="CD1480" s="4"/>
      <c r="CE1480" s="4"/>
      <c r="CF1480" s="4"/>
      <c r="CG1480" s="4"/>
      <c r="CH1480" s="4"/>
      <c r="CI1480" s="4"/>
      <c r="CJ1480" s="4"/>
      <c r="CK1480" s="4"/>
      <c r="CL1480" s="4"/>
      <c r="CM1480" s="4"/>
      <c r="CN1480" s="4"/>
      <c r="CO1480" s="4"/>
      <c r="CP1480" s="4"/>
      <c r="CQ1480" s="4"/>
      <c r="CR1480" s="4"/>
      <c r="CS1480" s="4"/>
      <c r="CT1480" s="4"/>
      <c r="CU1480" s="4"/>
      <c r="CV1480" s="4"/>
      <c r="CW1480" s="4"/>
    </row>
    <row r="1481" spans="1:101" ht="21" customHeight="1" x14ac:dyDescent="0.3">
      <c r="A1481" s="4"/>
      <c r="B1481" s="4"/>
      <c r="C1481" s="3"/>
      <c r="D1481" s="10"/>
      <c r="E1481" s="4"/>
      <c r="F1481" s="4"/>
      <c r="G1481" s="4"/>
      <c r="H1481" s="4"/>
      <c r="I1481" s="4"/>
      <c r="J1481" s="4"/>
      <c r="K1481" s="4"/>
      <c r="L1481" s="9"/>
      <c r="M1481" s="5"/>
      <c r="N1481" s="4"/>
      <c r="O1481" s="4"/>
      <c r="P1481" s="4"/>
      <c r="Q1481" s="4"/>
      <c r="R1481" s="4"/>
      <c r="S1481" s="4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4"/>
      <c r="AP1481" s="4"/>
      <c r="AQ1481" s="4"/>
      <c r="AR1481" s="4"/>
      <c r="AS1481" s="4"/>
      <c r="AT1481" s="4"/>
      <c r="AU1481" s="4"/>
      <c r="AV1481" s="4"/>
      <c r="AW1481" s="4"/>
      <c r="AX1481" s="4"/>
      <c r="AY1481" s="4"/>
      <c r="AZ1481" s="4"/>
      <c r="BA1481" s="4"/>
      <c r="BB1481" s="4"/>
      <c r="BC1481" s="4"/>
      <c r="BD1481" s="4"/>
      <c r="BE1481" s="4"/>
      <c r="BF1481" s="4"/>
      <c r="BG1481" s="4"/>
      <c r="BH1481" s="4"/>
      <c r="BI1481" s="4"/>
      <c r="BJ1481" s="4"/>
      <c r="BK1481" s="4"/>
      <c r="BL1481" s="4"/>
      <c r="BM1481" s="4"/>
      <c r="BN1481" s="4"/>
      <c r="BO1481" s="4"/>
      <c r="BP1481" s="4"/>
      <c r="BQ1481" s="4"/>
      <c r="BR1481" s="4"/>
      <c r="BS1481" s="4"/>
      <c r="BT1481" s="4"/>
      <c r="BU1481" s="4"/>
      <c r="BV1481" s="4"/>
      <c r="BW1481" s="4"/>
      <c r="BX1481" s="4"/>
      <c r="BY1481" s="4"/>
      <c r="BZ1481" s="4"/>
      <c r="CA1481" s="4"/>
      <c r="CB1481" s="4"/>
      <c r="CC1481" s="4"/>
      <c r="CD1481" s="4"/>
      <c r="CE1481" s="4"/>
      <c r="CF1481" s="4"/>
      <c r="CG1481" s="4"/>
      <c r="CH1481" s="4"/>
      <c r="CI1481" s="4"/>
      <c r="CJ1481" s="4"/>
      <c r="CK1481" s="4"/>
      <c r="CL1481" s="4"/>
      <c r="CM1481" s="4"/>
      <c r="CN1481" s="4"/>
      <c r="CO1481" s="4"/>
      <c r="CP1481" s="4"/>
      <c r="CQ1481" s="4"/>
      <c r="CR1481" s="4"/>
      <c r="CS1481" s="4"/>
      <c r="CT1481" s="4"/>
      <c r="CU1481" s="4"/>
      <c r="CV1481" s="4"/>
      <c r="CW1481" s="4"/>
    </row>
    <row r="1482" spans="1:101" ht="21" customHeight="1" x14ac:dyDescent="0.3">
      <c r="A1482" s="4"/>
      <c r="B1482" s="4"/>
      <c r="C1482" s="3"/>
      <c r="D1482" s="10"/>
      <c r="E1482" s="4"/>
      <c r="F1482" s="4"/>
      <c r="G1482" s="4"/>
      <c r="H1482" s="4"/>
      <c r="I1482" s="4"/>
      <c r="J1482" s="4"/>
      <c r="K1482" s="4"/>
      <c r="L1482" s="9"/>
      <c r="M1482" s="5"/>
      <c r="N1482" s="4"/>
      <c r="O1482" s="4"/>
      <c r="P1482" s="4"/>
      <c r="Q1482" s="4"/>
      <c r="R1482" s="4"/>
      <c r="S1482" s="4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4"/>
      <c r="AP1482" s="4"/>
      <c r="AQ1482" s="4"/>
      <c r="AR1482" s="4"/>
      <c r="AS1482" s="4"/>
      <c r="AT1482" s="4"/>
      <c r="AU1482" s="4"/>
      <c r="AV1482" s="4"/>
      <c r="AW1482" s="4"/>
      <c r="AX1482" s="4"/>
      <c r="AY1482" s="4"/>
      <c r="AZ1482" s="4"/>
      <c r="BA1482" s="4"/>
      <c r="BB1482" s="4"/>
      <c r="BC1482" s="4"/>
      <c r="BD1482" s="4"/>
      <c r="BE1482" s="4"/>
      <c r="BF1482" s="4"/>
      <c r="BG1482" s="4"/>
      <c r="BH1482" s="4"/>
      <c r="BI1482" s="4"/>
      <c r="BJ1482" s="4"/>
      <c r="BK1482" s="4"/>
      <c r="BL1482" s="4"/>
      <c r="BM1482" s="4"/>
      <c r="BN1482" s="4"/>
      <c r="BO1482" s="4"/>
      <c r="BP1482" s="4"/>
      <c r="BQ1482" s="4"/>
      <c r="BR1482" s="4"/>
      <c r="BS1482" s="4"/>
      <c r="BT1482" s="4"/>
      <c r="BU1482" s="4"/>
      <c r="BV1482" s="4"/>
      <c r="BW1482" s="4"/>
      <c r="BX1482" s="4"/>
      <c r="BY1482" s="4"/>
      <c r="BZ1482" s="4"/>
      <c r="CA1482" s="4"/>
      <c r="CB1482" s="4"/>
      <c r="CC1482" s="4"/>
      <c r="CD1482" s="4"/>
      <c r="CE1482" s="4"/>
      <c r="CF1482" s="4"/>
      <c r="CG1482" s="4"/>
      <c r="CH1482" s="4"/>
      <c r="CI1482" s="4"/>
      <c r="CJ1482" s="4"/>
      <c r="CK1482" s="4"/>
      <c r="CL1482" s="4"/>
      <c r="CM1482" s="4"/>
      <c r="CN1482" s="4"/>
      <c r="CO1482" s="4"/>
      <c r="CP1482" s="4"/>
      <c r="CQ1482" s="4"/>
      <c r="CR1482" s="4"/>
      <c r="CS1482" s="4"/>
      <c r="CT1482" s="4"/>
      <c r="CU1482" s="4"/>
      <c r="CV1482" s="4"/>
      <c r="CW1482" s="4"/>
    </row>
    <row r="1483" spans="1:101" ht="21" customHeight="1" x14ac:dyDescent="0.3">
      <c r="A1483" s="4"/>
      <c r="B1483" s="4"/>
      <c r="C1483" s="3"/>
      <c r="D1483" s="10"/>
      <c r="E1483" s="4"/>
      <c r="F1483" s="4"/>
      <c r="G1483" s="4"/>
      <c r="H1483" s="4"/>
      <c r="I1483" s="4"/>
      <c r="J1483" s="4"/>
      <c r="K1483" s="4"/>
      <c r="L1483" s="9"/>
      <c r="M1483" s="5"/>
      <c r="N1483" s="4"/>
      <c r="O1483" s="4"/>
      <c r="P1483" s="4"/>
      <c r="Q1483" s="4"/>
      <c r="R1483" s="4"/>
      <c r="S1483" s="4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4"/>
      <c r="AP1483" s="4"/>
      <c r="AQ1483" s="4"/>
      <c r="AR1483" s="4"/>
      <c r="AS1483" s="4"/>
      <c r="AT1483" s="4"/>
      <c r="AU1483" s="4"/>
      <c r="AV1483" s="4"/>
      <c r="AW1483" s="4"/>
      <c r="AX1483" s="4"/>
      <c r="AY1483" s="4"/>
      <c r="AZ1483" s="4"/>
      <c r="BA1483" s="4"/>
      <c r="BB1483" s="4"/>
      <c r="BC1483" s="4"/>
      <c r="BD1483" s="4"/>
      <c r="BE1483" s="4"/>
      <c r="BF1483" s="4"/>
      <c r="BG1483" s="4"/>
      <c r="BH1483" s="4"/>
      <c r="BI1483" s="4"/>
      <c r="BJ1483" s="4"/>
      <c r="BK1483" s="4"/>
      <c r="BL1483" s="4"/>
      <c r="BM1483" s="4"/>
      <c r="BN1483" s="4"/>
      <c r="BO1483" s="4"/>
      <c r="BP1483" s="4"/>
      <c r="BQ1483" s="4"/>
      <c r="BR1483" s="4"/>
      <c r="BS1483" s="4"/>
      <c r="BT1483" s="4"/>
      <c r="BU1483" s="4"/>
      <c r="BV1483" s="4"/>
      <c r="BW1483" s="4"/>
      <c r="BX1483" s="4"/>
      <c r="BY1483" s="4"/>
      <c r="BZ1483" s="4"/>
      <c r="CA1483" s="4"/>
      <c r="CB1483" s="4"/>
      <c r="CC1483" s="4"/>
      <c r="CD1483" s="4"/>
      <c r="CE1483" s="4"/>
      <c r="CF1483" s="4"/>
      <c r="CG1483" s="4"/>
      <c r="CH1483" s="4"/>
      <c r="CI1483" s="4"/>
      <c r="CJ1483" s="4"/>
      <c r="CK1483" s="4"/>
      <c r="CL1483" s="4"/>
      <c r="CM1483" s="4"/>
      <c r="CN1483" s="4"/>
      <c r="CO1483" s="4"/>
      <c r="CP1483" s="4"/>
      <c r="CQ1483" s="4"/>
      <c r="CR1483" s="4"/>
      <c r="CS1483" s="4"/>
      <c r="CT1483" s="4"/>
      <c r="CU1483" s="4"/>
      <c r="CV1483" s="4"/>
      <c r="CW1483" s="4"/>
    </row>
    <row r="1484" spans="1:101" ht="21" customHeight="1" x14ac:dyDescent="0.3">
      <c r="A1484" s="4"/>
      <c r="B1484" s="4"/>
      <c r="C1484" s="3"/>
      <c r="D1484" s="10"/>
      <c r="E1484" s="4"/>
      <c r="F1484" s="4"/>
      <c r="G1484" s="4"/>
      <c r="H1484" s="4"/>
      <c r="I1484" s="4"/>
      <c r="J1484" s="4"/>
      <c r="K1484" s="4"/>
      <c r="L1484" s="9"/>
      <c r="M1484" s="5"/>
      <c r="N1484" s="4"/>
      <c r="O1484" s="4"/>
      <c r="P1484" s="4"/>
      <c r="Q1484" s="4"/>
      <c r="R1484" s="4"/>
      <c r="S1484" s="4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4"/>
      <c r="AP1484" s="4"/>
      <c r="AQ1484" s="4"/>
      <c r="AR1484" s="4"/>
      <c r="AS1484" s="4"/>
      <c r="AT1484" s="4"/>
      <c r="AU1484" s="4"/>
      <c r="AV1484" s="4"/>
      <c r="AW1484" s="4"/>
      <c r="AX1484" s="4"/>
      <c r="AY1484" s="4"/>
      <c r="AZ1484" s="4"/>
      <c r="BA1484" s="4"/>
      <c r="BB1484" s="4"/>
      <c r="BC1484" s="4"/>
      <c r="BD1484" s="4"/>
      <c r="BE1484" s="4"/>
      <c r="BF1484" s="4"/>
      <c r="BG1484" s="4"/>
      <c r="BH1484" s="4"/>
      <c r="BI1484" s="4"/>
      <c r="BJ1484" s="4"/>
      <c r="BK1484" s="4"/>
      <c r="BL1484" s="4"/>
      <c r="BM1484" s="4"/>
      <c r="BN1484" s="4"/>
      <c r="BO1484" s="4"/>
      <c r="BP1484" s="4"/>
      <c r="BQ1484" s="4"/>
      <c r="BR1484" s="4"/>
      <c r="BS1484" s="4"/>
      <c r="BT1484" s="4"/>
      <c r="BU1484" s="4"/>
      <c r="BV1484" s="4"/>
      <c r="BW1484" s="4"/>
      <c r="BX1484" s="4"/>
      <c r="BY1484" s="4"/>
      <c r="BZ1484" s="4"/>
      <c r="CA1484" s="4"/>
      <c r="CB1484" s="4"/>
      <c r="CC1484" s="4"/>
      <c r="CD1484" s="4"/>
      <c r="CE1484" s="4"/>
      <c r="CF1484" s="4"/>
      <c r="CG1484" s="4"/>
      <c r="CH1484" s="4"/>
      <c r="CI1484" s="4"/>
      <c r="CJ1484" s="4"/>
      <c r="CK1484" s="4"/>
      <c r="CL1484" s="4"/>
      <c r="CM1484" s="4"/>
      <c r="CN1484" s="4"/>
      <c r="CO1484" s="4"/>
      <c r="CP1484" s="4"/>
      <c r="CQ1484" s="4"/>
      <c r="CR1484" s="4"/>
      <c r="CS1484" s="4"/>
      <c r="CT1484" s="4"/>
      <c r="CU1484" s="4"/>
      <c r="CV1484" s="4"/>
      <c r="CW1484" s="4"/>
    </row>
    <row r="1485" spans="1:101" ht="21" customHeight="1" x14ac:dyDescent="0.3">
      <c r="A1485" s="4"/>
      <c r="B1485" s="4"/>
      <c r="C1485" s="3"/>
      <c r="D1485" s="10"/>
      <c r="E1485" s="4"/>
      <c r="F1485" s="4"/>
      <c r="G1485" s="4"/>
      <c r="H1485" s="4"/>
      <c r="I1485" s="4"/>
      <c r="J1485" s="4"/>
      <c r="K1485" s="4"/>
      <c r="L1485" s="9"/>
      <c r="M1485" s="5"/>
      <c r="N1485" s="4"/>
      <c r="O1485" s="4"/>
      <c r="P1485" s="4"/>
      <c r="Q1485" s="4"/>
      <c r="R1485" s="4"/>
      <c r="S1485" s="4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4"/>
      <c r="AP1485" s="4"/>
      <c r="AQ1485" s="4"/>
      <c r="AR1485" s="4"/>
      <c r="AS1485" s="4"/>
      <c r="AT1485" s="4"/>
      <c r="AU1485" s="4"/>
      <c r="AV1485" s="4"/>
      <c r="AW1485" s="4"/>
      <c r="AX1485" s="4"/>
      <c r="AY1485" s="4"/>
      <c r="AZ1485" s="4"/>
      <c r="BA1485" s="4"/>
      <c r="BB1485" s="4"/>
      <c r="BC1485" s="4"/>
      <c r="BD1485" s="4"/>
      <c r="BE1485" s="4"/>
      <c r="BF1485" s="4"/>
      <c r="BG1485" s="4"/>
      <c r="BH1485" s="4"/>
      <c r="BI1485" s="4"/>
      <c r="BJ1485" s="4"/>
      <c r="BK1485" s="4"/>
      <c r="BL1485" s="4"/>
      <c r="BM1485" s="4"/>
      <c r="BN1485" s="4"/>
      <c r="BO1485" s="4"/>
      <c r="BP1485" s="4"/>
      <c r="BQ1485" s="4"/>
      <c r="BR1485" s="4"/>
      <c r="BS1485" s="4"/>
      <c r="BT1485" s="4"/>
      <c r="BU1485" s="4"/>
      <c r="BV1485" s="4"/>
      <c r="BW1485" s="4"/>
      <c r="BX1485" s="4"/>
      <c r="BY1485" s="4"/>
      <c r="BZ1485" s="4"/>
      <c r="CA1485" s="4"/>
      <c r="CB1485" s="4"/>
      <c r="CC1485" s="4"/>
      <c r="CD1485" s="4"/>
      <c r="CE1485" s="4"/>
      <c r="CF1485" s="4"/>
      <c r="CG1485" s="4"/>
      <c r="CH1485" s="4"/>
      <c r="CI1485" s="4"/>
      <c r="CJ1485" s="4"/>
      <c r="CK1485" s="4"/>
      <c r="CL1485" s="4"/>
      <c r="CM1485" s="4"/>
      <c r="CN1485" s="4"/>
      <c r="CO1485" s="4"/>
      <c r="CP1485" s="4"/>
      <c r="CQ1485" s="4"/>
      <c r="CR1485" s="4"/>
      <c r="CS1485" s="4"/>
      <c r="CT1485" s="4"/>
      <c r="CU1485" s="4"/>
      <c r="CV1485" s="4"/>
      <c r="CW1485" s="4"/>
    </row>
    <row r="1486" spans="1:101" ht="21" customHeight="1" x14ac:dyDescent="0.3">
      <c r="A1486" s="4"/>
      <c r="B1486" s="4"/>
      <c r="C1486" s="3"/>
      <c r="D1486" s="10"/>
      <c r="E1486" s="4"/>
      <c r="F1486" s="4"/>
      <c r="G1486" s="4"/>
      <c r="H1486" s="4"/>
      <c r="I1486" s="4"/>
      <c r="J1486" s="4"/>
      <c r="K1486" s="4"/>
      <c r="L1486" s="9"/>
      <c r="M1486" s="5"/>
      <c r="N1486" s="4"/>
      <c r="O1486" s="4"/>
      <c r="P1486" s="4"/>
      <c r="Q1486" s="4"/>
      <c r="R1486" s="4"/>
      <c r="S1486" s="4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4"/>
      <c r="AP1486" s="4"/>
      <c r="AQ1486" s="4"/>
      <c r="AR1486" s="4"/>
      <c r="AS1486" s="4"/>
      <c r="AT1486" s="4"/>
      <c r="AU1486" s="4"/>
      <c r="AV1486" s="4"/>
      <c r="AW1486" s="4"/>
      <c r="AX1486" s="4"/>
      <c r="AY1486" s="4"/>
      <c r="AZ1486" s="4"/>
      <c r="BA1486" s="4"/>
      <c r="BB1486" s="4"/>
      <c r="BC1486" s="4"/>
      <c r="BD1486" s="4"/>
      <c r="BE1486" s="4"/>
      <c r="BF1486" s="4"/>
      <c r="BG1486" s="4"/>
      <c r="BH1486" s="4"/>
      <c r="BI1486" s="4"/>
      <c r="BJ1486" s="4"/>
      <c r="BK1486" s="4"/>
      <c r="BL1486" s="4"/>
      <c r="BM1486" s="4"/>
      <c r="BN1486" s="4"/>
      <c r="BO1486" s="4"/>
      <c r="BP1486" s="4"/>
      <c r="BQ1486" s="4"/>
      <c r="BR1486" s="4"/>
      <c r="BS1486" s="4"/>
      <c r="BT1486" s="4"/>
      <c r="BU1486" s="4"/>
      <c r="BV1486" s="4"/>
      <c r="BW1486" s="4"/>
      <c r="BX1486" s="4"/>
      <c r="BY1486" s="4"/>
      <c r="BZ1486" s="4"/>
      <c r="CA1486" s="4"/>
      <c r="CB1486" s="4"/>
      <c r="CC1486" s="4"/>
      <c r="CD1486" s="4"/>
      <c r="CE1486" s="4"/>
      <c r="CF1486" s="4"/>
      <c r="CG1486" s="4"/>
      <c r="CH1486" s="4"/>
      <c r="CI1486" s="4"/>
      <c r="CJ1486" s="4"/>
      <c r="CK1486" s="4"/>
      <c r="CL1486" s="4"/>
      <c r="CM1486" s="4"/>
      <c r="CN1486" s="4"/>
      <c r="CO1486" s="4"/>
      <c r="CP1486" s="4"/>
      <c r="CQ1486" s="4"/>
      <c r="CR1486" s="4"/>
      <c r="CS1486" s="4"/>
      <c r="CT1486" s="4"/>
      <c r="CU1486" s="4"/>
      <c r="CV1486" s="4"/>
      <c r="CW1486" s="4"/>
    </row>
    <row r="1487" spans="1:101" ht="21" customHeight="1" x14ac:dyDescent="0.3">
      <c r="A1487" s="4"/>
      <c r="B1487" s="4"/>
      <c r="C1487" s="3"/>
      <c r="D1487" s="10"/>
      <c r="E1487" s="4"/>
      <c r="F1487" s="4"/>
      <c r="G1487" s="4"/>
      <c r="H1487" s="4"/>
      <c r="I1487" s="4"/>
      <c r="J1487" s="4"/>
      <c r="K1487" s="4"/>
      <c r="L1487" s="9"/>
      <c r="M1487" s="5"/>
      <c r="N1487" s="4"/>
      <c r="O1487" s="4"/>
      <c r="P1487" s="4"/>
      <c r="Q1487" s="4"/>
      <c r="R1487" s="4"/>
      <c r="S1487" s="4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4"/>
      <c r="AP1487" s="4"/>
      <c r="AQ1487" s="4"/>
      <c r="AR1487" s="4"/>
      <c r="AS1487" s="4"/>
      <c r="AT1487" s="4"/>
      <c r="AU1487" s="4"/>
      <c r="AV1487" s="4"/>
      <c r="AW1487" s="4"/>
      <c r="AX1487" s="4"/>
      <c r="AY1487" s="4"/>
      <c r="AZ1487" s="4"/>
      <c r="BA1487" s="4"/>
      <c r="BB1487" s="4"/>
      <c r="BC1487" s="4"/>
      <c r="BD1487" s="4"/>
      <c r="BE1487" s="4"/>
      <c r="BF1487" s="4"/>
      <c r="BG1487" s="4"/>
      <c r="BH1487" s="4"/>
      <c r="BI1487" s="4"/>
      <c r="BJ1487" s="4"/>
      <c r="BK1487" s="4"/>
      <c r="BL1487" s="4"/>
      <c r="BM1487" s="4"/>
      <c r="BN1487" s="4"/>
      <c r="BO1487" s="4"/>
      <c r="BP1487" s="4"/>
      <c r="BQ1487" s="4"/>
      <c r="BR1487" s="4"/>
      <c r="BS1487" s="4"/>
      <c r="BT1487" s="4"/>
      <c r="BU1487" s="4"/>
      <c r="BV1487" s="4"/>
      <c r="BW1487" s="4"/>
      <c r="BX1487" s="4"/>
      <c r="BY1487" s="4"/>
      <c r="BZ1487" s="4"/>
      <c r="CA1487" s="4"/>
      <c r="CB1487" s="4"/>
      <c r="CC1487" s="4"/>
      <c r="CD1487" s="4"/>
      <c r="CE1487" s="4"/>
      <c r="CF1487" s="4"/>
      <c r="CG1487" s="4"/>
      <c r="CH1487" s="4"/>
      <c r="CI1487" s="4"/>
      <c r="CJ1487" s="4"/>
      <c r="CK1487" s="4"/>
      <c r="CL1487" s="4"/>
      <c r="CM1487" s="4"/>
      <c r="CN1487" s="4"/>
      <c r="CO1487" s="4"/>
      <c r="CP1487" s="4"/>
      <c r="CQ1487" s="4"/>
      <c r="CR1487" s="4"/>
      <c r="CS1487" s="4"/>
      <c r="CT1487" s="4"/>
      <c r="CU1487" s="4"/>
      <c r="CV1487" s="4"/>
      <c r="CW1487" s="4"/>
    </row>
    <row r="1488" spans="1:101" ht="21" customHeight="1" x14ac:dyDescent="0.3">
      <c r="A1488" s="4"/>
      <c r="B1488" s="4"/>
      <c r="C1488" s="3"/>
      <c r="D1488" s="10"/>
      <c r="E1488" s="4"/>
      <c r="F1488" s="4"/>
      <c r="G1488" s="4"/>
      <c r="H1488" s="4"/>
      <c r="I1488" s="4"/>
      <c r="J1488" s="4"/>
      <c r="K1488" s="4"/>
      <c r="L1488" s="9"/>
      <c r="M1488" s="5"/>
      <c r="N1488" s="4"/>
      <c r="O1488" s="4"/>
      <c r="P1488" s="4"/>
      <c r="Q1488" s="4"/>
      <c r="R1488" s="4"/>
      <c r="S1488" s="4"/>
      <c r="T1488" s="3"/>
      <c r="U1488" s="3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  <c r="AX1488" s="4"/>
      <c r="AY1488" s="4"/>
      <c r="AZ1488" s="4"/>
      <c r="BA1488" s="4"/>
      <c r="BB1488" s="4"/>
      <c r="BC1488" s="4"/>
      <c r="BD1488" s="4"/>
      <c r="BE1488" s="4"/>
      <c r="BF1488" s="4"/>
      <c r="BG1488" s="4"/>
      <c r="BH1488" s="4"/>
      <c r="BI1488" s="4"/>
      <c r="BJ1488" s="4"/>
      <c r="BK1488" s="4"/>
      <c r="BL1488" s="4"/>
      <c r="BM1488" s="4"/>
      <c r="BN1488" s="4"/>
      <c r="BO1488" s="4"/>
      <c r="BP1488" s="4"/>
      <c r="BQ1488" s="4"/>
      <c r="BR1488" s="4"/>
      <c r="BS1488" s="4"/>
      <c r="BT1488" s="4"/>
      <c r="BU1488" s="4"/>
      <c r="BV1488" s="4"/>
      <c r="BW1488" s="4"/>
      <c r="BX1488" s="4"/>
      <c r="BY1488" s="4"/>
      <c r="BZ1488" s="4"/>
      <c r="CA1488" s="4"/>
      <c r="CB1488" s="4"/>
      <c r="CC1488" s="4"/>
      <c r="CD1488" s="4"/>
      <c r="CE1488" s="4"/>
      <c r="CF1488" s="4"/>
      <c r="CG1488" s="4"/>
      <c r="CH1488" s="4"/>
      <c r="CI1488" s="4"/>
      <c r="CJ1488" s="4"/>
      <c r="CK1488" s="4"/>
      <c r="CL1488" s="4"/>
      <c r="CM1488" s="4"/>
      <c r="CN1488" s="4"/>
      <c r="CO1488" s="4"/>
      <c r="CP1488" s="4"/>
      <c r="CQ1488" s="4"/>
      <c r="CR1488" s="4"/>
      <c r="CS1488" s="4"/>
      <c r="CT1488" s="4"/>
      <c r="CU1488" s="4"/>
      <c r="CV1488" s="4"/>
      <c r="CW1488" s="4"/>
    </row>
    <row r="1489" spans="1:101" ht="21" customHeight="1" x14ac:dyDescent="0.3">
      <c r="A1489" s="4"/>
      <c r="B1489" s="4"/>
      <c r="C1489" s="3"/>
      <c r="D1489" s="10"/>
      <c r="E1489" s="4"/>
      <c r="F1489" s="4"/>
      <c r="G1489" s="4"/>
      <c r="H1489" s="4"/>
      <c r="I1489" s="4"/>
      <c r="J1489" s="4"/>
      <c r="K1489" s="4"/>
      <c r="L1489" s="9"/>
      <c r="M1489" s="5"/>
      <c r="N1489" s="4"/>
      <c r="O1489" s="4"/>
      <c r="P1489" s="4"/>
      <c r="Q1489" s="4"/>
      <c r="R1489" s="4"/>
      <c r="S1489" s="4"/>
      <c r="T1489" s="3"/>
      <c r="U1489" s="3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  <c r="AX1489" s="4"/>
      <c r="AY1489" s="4"/>
      <c r="AZ1489" s="4"/>
      <c r="BA1489" s="4"/>
      <c r="BB1489" s="4"/>
      <c r="BC1489" s="4"/>
      <c r="BD1489" s="4"/>
      <c r="BE1489" s="4"/>
      <c r="BF1489" s="4"/>
      <c r="BG1489" s="4"/>
      <c r="BH1489" s="4"/>
      <c r="BI1489" s="4"/>
      <c r="BJ1489" s="4"/>
      <c r="BK1489" s="4"/>
      <c r="BL1489" s="4"/>
      <c r="BM1489" s="4"/>
      <c r="BN1489" s="4"/>
      <c r="BO1489" s="4"/>
      <c r="BP1489" s="4"/>
      <c r="BQ1489" s="4"/>
      <c r="BR1489" s="4"/>
      <c r="BS1489" s="4"/>
      <c r="BT1489" s="4"/>
      <c r="BU1489" s="4"/>
      <c r="BV1489" s="4"/>
      <c r="BW1489" s="4"/>
      <c r="BX1489" s="4"/>
      <c r="BY1489" s="4"/>
      <c r="BZ1489" s="4"/>
      <c r="CA1489" s="4"/>
      <c r="CB1489" s="4"/>
      <c r="CC1489" s="4"/>
      <c r="CD1489" s="4"/>
      <c r="CE1489" s="4"/>
      <c r="CF1489" s="4"/>
      <c r="CG1489" s="4"/>
      <c r="CH1489" s="4"/>
      <c r="CI1489" s="4"/>
      <c r="CJ1489" s="4"/>
      <c r="CK1489" s="4"/>
      <c r="CL1489" s="4"/>
      <c r="CM1489" s="4"/>
      <c r="CN1489" s="4"/>
      <c r="CO1489" s="4"/>
      <c r="CP1489" s="4"/>
      <c r="CQ1489" s="4"/>
      <c r="CR1489" s="4"/>
      <c r="CS1489" s="4"/>
      <c r="CT1489" s="4"/>
      <c r="CU1489" s="4"/>
      <c r="CV1489" s="4"/>
      <c r="CW1489" s="4"/>
    </row>
    <row r="1490" spans="1:101" ht="21" customHeight="1" x14ac:dyDescent="0.3">
      <c r="A1490" s="4"/>
      <c r="B1490" s="4"/>
      <c r="C1490" s="3"/>
      <c r="D1490" s="10"/>
      <c r="E1490" s="4"/>
      <c r="F1490" s="4"/>
      <c r="G1490" s="4"/>
      <c r="H1490" s="4"/>
      <c r="I1490" s="4"/>
      <c r="J1490" s="4"/>
      <c r="K1490" s="4"/>
      <c r="L1490" s="9"/>
      <c r="M1490" s="5"/>
      <c r="N1490" s="4"/>
      <c r="O1490" s="4"/>
      <c r="P1490" s="4"/>
      <c r="Q1490" s="4"/>
      <c r="R1490" s="4"/>
      <c r="S1490" s="4"/>
      <c r="T1490" s="3"/>
      <c r="U1490" s="3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  <c r="AX1490" s="4"/>
      <c r="AY1490" s="4"/>
      <c r="AZ1490" s="4"/>
      <c r="BA1490" s="4"/>
      <c r="BB1490" s="4"/>
      <c r="BC1490" s="4"/>
      <c r="BD1490" s="4"/>
      <c r="BE1490" s="4"/>
      <c r="BF1490" s="4"/>
      <c r="BG1490" s="4"/>
      <c r="BH1490" s="4"/>
      <c r="BI1490" s="4"/>
      <c r="BJ1490" s="4"/>
      <c r="BK1490" s="4"/>
      <c r="BL1490" s="4"/>
      <c r="BM1490" s="4"/>
      <c r="BN1490" s="4"/>
      <c r="BO1490" s="4"/>
      <c r="BP1490" s="4"/>
      <c r="BQ1490" s="4"/>
      <c r="BR1490" s="4"/>
      <c r="BS1490" s="4"/>
      <c r="BT1490" s="4"/>
      <c r="BU1490" s="4"/>
      <c r="BV1490" s="4"/>
      <c r="BW1490" s="4"/>
      <c r="BX1490" s="4"/>
      <c r="BY1490" s="4"/>
      <c r="BZ1490" s="4"/>
      <c r="CA1490" s="4"/>
      <c r="CB1490" s="4"/>
      <c r="CC1490" s="4"/>
      <c r="CD1490" s="4"/>
      <c r="CE1490" s="4"/>
      <c r="CF1490" s="4"/>
      <c r="CG1490" s="4"/>
      <c r="CH1490" s="4"/>
      <c r="CI1490" s="4"/>
      <c r="CJ1490" s="4"/>
      <c r="CK1490" s="4"/>
      <c r="CL1490" s="4"/>
      <c r="CM1490" s="4"/>
      <c r="CN1490" s="4"/>
      <c r="CO1490" s="4"/>
      <c r="CP1490" s="4"/>
      <c r="CQ1490" s="4"/>
      <c r="CR1490" s="4"/>
      <c r="CS1490" s="4"/>
      <c r="CT1490" s="4"/>
      <c r="CU1490" s="4"/>
      <c r="CV1490" s="4"/>
      <c r="CW1490" s="4"/>
    </row>
    <row r="1491" spans="1:101" ht="21" customHeight="1" x14ac:dyDescent="0.3">
      <c r="A1491" s="4"/>
      <c r="B1491" s="4"/>
      <c r="C1491" s="3"/>
      <c r="D1491" s="10"/>
      <c r="E1491" s="4"/>
      <c r="F1491" s="4"/>
      <c r="G1491" s="4"/>
      <c r="H1491" s="4"/>
      <c r="I1491" s="4"/>
      <c r="J1491" s="4"/>
      <c r="K1491" s="4"/>
      <c r="L1491" s="9"/>
      <c r="M1491" s="5"/>
      <c r="N1491" s="4"/>
      <c r="O1491" s="4"/>
      <c r="P1491" s="4"/>
      <c r="Q1491" s="4"/>
      <c r="R1491" s="4"/>
      <c r="S1491" s="4"/>
      <c r="T1491" s="3"/>
      <c r="U1491" s="3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  <c r="BF1491" s="4"/>
      <c r="BG1491" s="4"/>
      <c r="BH1491" s="4"/>
      <c r="BI1491" s="4"/>
      <c r="BJ1491" s="4"/>
      <c r="BK1491" s="4"/>
      <c r="BL1491" s="4"/>
      <c r="BM1491" s="4"/>
      <c r="BN1491" s="4"/>
      <c r="BO1491" s="4"/>
      <c r="BP1491" s="4"/>
      <c r="BQ1491" s="4"/>
      <c r="BR1491" s="4"/>
      <c r="BS1491" s="4"/>
      <c r="BT1491" s="4"/>
      <c r="BU1491" s="4"/>
      <c r="BV1491" s="4"/>
      <c r="BW1491" s="4"/>
      <c r="BX1491" s="4"/>
      <c r="BY1491" s="4"/>
      <c r="BZ1491" s="4"/>
      <c r="CA1491" s="4"/>
      <c r="CB1491" s="4"/>
      <c r="CC1491" s="4"/>
      <c r="CD1491" s="4"/>
      <c r="CE1491" s="4"/>
      <c r="CF1491" s="4"/>
      <c r="CG1491" s="4"/>
      <c r="CH1491" s="4"/>
      <c r="CI1491" s="4"/>
      <c r="CJ1491" s="4"/>
      <c r="CK1491" s="4"/>
      <c r="CL1491" s="4"/>
      <c r="CM1491" s="4"/>
      <c r="CN1491" s="4"/>
      <c r="CO1491" s="4"/>
      <c r="CP1491" s="4"/>
      <c r="CQ1491" s="4"/>
      <c r="CR1491" s="4"/>
      <c r="CS1491" s="4"/>
      <c r="CT1491" s="4"/>
      <c r="CU1491" s="4"/>
      <c r="CV1491" s="4"/>
      <c r="CW1491" s="4"/>
    </row>
    <row r="1492" spans="1:101" ht="21" customHeight="1" x14ac:dyDescent="0.3">
      <c r="A1492" s="4"/>
      <c r="B1492" s="4"/>
      <c r="C1492" s="3"/>
      <c r="D1492" s="10"/>
      <c r="E1492" s="4"/>
      <c r="F1492" s="4"/>
      <c r="G1492" s="4"/>
      <c r="H1492" s="4"/>
      <c r="I1492" s="4"/>
      <c r="J1492" s="4"/>
      <c r="K1492" s="4"/>
      <c r="L1492" s="9"/>
      <c r="M1492" s="5"/>
      <c r="N1492" s="4"/>
      <c r="O1492" s="4"/>
      <c r="P1492" s="4"/>
      <c r="Q1492" s="4"/>
      <c r="R1492" s="4"/>
      <c r="S1492" s="4"/>
      <c r="T1492" s="3"/>
      <c r="U1492" s="3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  <c r="AX1492" s="4"/>
      <c r="AY1492" s="4"/>
      <c r="AZ1492" s="4"/>
      <c r="BA1492" s="4"/>
      <c r="BB1492" s="4"/>
      <c r="BC1492" s="4"/>
      <c r="BD1492" s="4"/>
      <c r="BE1492" s="4"/>
      <c r="BF1492" s="4"/>
      <c r="BG1492" s="4"/>
      <c r="BH1492" s="4"/>
      <c r="BI1492" s="4"/>
      <c r="BJ1492" s="4"/>
      <c r="BK1492" s="4"/>
      <c r="BL1492" s="4"/>
      <c r="BM1492" s="4"/>
      <c r="BN1492" s="4"/>
      <c r="BO1492" s="4"/>
      <c r="BP1492" s="4"/>
      <c r="BQ1492" s="4"/>
      <c r="BR1492" s="4"/>
      <c r="BS1492" s="4"/>
      <c r="BT1492" s="4"/>
      <c r="BU1492" s="4"/>
      <c r="BV1492" s="4"/>
      <c r="BW1492" s="4"/>
      <c r="BX1492" s="4"/>
      <c r="BY1492" s="4"/>
      <c r="BZ1492" s="4"/>
      <c r="CA1492" s="4"/>
      <c r="CB1492" s="4"/>
      <c r="CC1492" s="4"/>
      <c r="CD1492" s="4"/>
      <c r="CE1492" s="4"/>
      <c r="CF1492" s="4"/>
      <c r="CG1492" s="4"/>
      <c r="CH1492" s="4"/>
      <c r="CI1492" s="4"/>
      <c r="CJ1492" s="4"/>
      <c r="CK1492" s="4"/>
      <c r="CL1492" s="4"/>
      <c r="CM1492" s="4"/>
      <c r="CN1492" s="4"/>
      <c r="CO1492" s="4"/>
      <c r="CP1492" s="4"/>
      <c r="CQ1492" s="4"/>
      <c r="CR1492" s="4"/>
      <c r="CS1492" s="4"/>
      <c r="CT1492" s="4"/>
      <c r="CU1492" s="4"/>
      <c r="CV1492" s="4"/>
      <c r="CW1492" s="4"/>
    </row>
    <row r="1493" spans="1:101" ht="21" customHeight="1" x14ac:dyDescent="0.3">
      <c r="A1493" s="4"/>
      <c r="B1493" s="4"/>
      <c r="C1493" s="3"/>
      <c r="D1493" s="10"/>
      <c r="E1493" s="4"/>
      <c r="F1493" s="4"/>
      <c r="G1493" s="4"/>
      <c r="H1493" s="4"/>
      <c r="I1493" s="4"/>
      <c r="J1493" s="4"/>
      <c r="K1493" s="4"/>
      <c r="L1493" s="9"/>
      <c r="M1493" s="5"/>
      <c r="N1493" s="4"/>
      <c r="O1493" s="4"/>
      <c r="P1493" s="4"/>
      <c r="Q1493" s="4"/>
      <c r="R1493" s="4"/>
      <c r="S1493" s="4"/>
      <c r="T1493" s="3"/>
      <c r="U1493" s="3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  <c r="AX1493" s="4"/>
      <c r="AY1493" s="4"/>
      <c r="AZ1493" s="4"/>
      <c r="BA1493" s="4"/>
      <c r="BB1493" s="4"/>
      <c r="BC1493" s="4"/>
      <c r="BD1493" s="4"/>
      <c r="BE1493" s="4"/>
      <c r="BF1493" s="4"/>
      <c r="BG1493" s="4"/>
      <c r="BH1493" s="4"/>
      <c r="BI1493" s="4"/>
      <c r="BJ1493" s="4"/>
      <c r="BK1493" s="4"/>
      <c r="BL1493" s="4"/>
      <c r="BM1493" s="4"/>
      <c r="BN1493" s="4"/>
      <c r="BO1493" s="4"/>
      <c r="BP1493" s="4"/>
      <c r="BQ1493" s="4"/>
      <c r="BR1493" s="4"/>
      <c r="BS1493" s="4"/>
      <c r="BT1493" s="4"/>
      <c r="BU1493" s="4"/>
      <c r="BV1493" s="4"/>
      <c r="BW1493" s="4"/>
      <c r="BX1493" s="4"/>
      <c r="BY1493" s="4"/>
      <c r="BZ1493" s="4"/>
      <c r="CA1493" s="4"/>
      <c r="CB1493" s="4"/>
      <c r="CC1493" s="4"/>
      <c r="CD1493" s="4"/>
      <c r="CE1493" s="4"/>
      <c r="CF1493" s="4"/>
      <c r="CG1493" s="4"/>
      <c r="CH1493" s="4"/>
      <c r="CI1493" s="4"/>
      <c r="CJ1493" s="4"/>
      <c r="CK1493" s="4"/>
      <c r="CL1493" s="4"/>
      <c r="CM1493" s="4"/>
      <c r="CN1493" s="4"/>
      <c r="CO1493" s="4"/>
      <c r="CP1493" s="4"/>
      <c r="CQ1493" s="4"/>
      <c r="CR1493" s="4"/>
      <c r="CS1493" s="4"/>
      <c r="CT1493" s="4"/>
      <c r="CU1493" s="4"/>
      <c r="CV1493" s="4"/>
      <c r="CW1493" s="4"/>
    </row>
    <row r="1494" spans="1:101" ht="21" customHeight="1" x14ac:dyDescent="0.3">
      <c r="A1494" s="4"/>
      <c r="B1494" s="4"/>
      <c r="C1494" s="3"/>
      <c r="D1494" s="10"/>
      <c r="E1494" s="4"/>
      <c r="F1494" s="4"/>
      <c r="G1494" s="4"/>
      <c r="H1494" s="4"/>
      <c r="I1494" s="4"/>
      <c r="J1494" s="4"/>
      <c r="K1494" s="4"/>
      <c r="L1494" s="9"/>
      <c r="M1494" s="5"/>
      <c r="N1494" s="4"/>
      <c r="O1494" s="4"/>
      <c r="P1494" s="4"/>
      <c r="Q1494" s="4"/>
      <c r="R1494" s="4"/>
      <c r="S1494" s="4"/>
      <c r="T1494" s="3"/>
      <c r="U1494" s="3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  <c r="AX1494" s="4"/>
      <c r="AY1494" s="4"/>
      <c r="AZ1494" s="4"/>
      <c r="BA1494" s="4"/>
      <c r="BB1494" s="4"/>
      <c r="BC1494" s="4"/>
      <c r="BD1494" s="4"/>
      <c r="BE1494" s="4"/>
      <c r="BF1494" s="4"/>
      <c r="BG1494" s="4"/>
      <c r="BH1494" s="4"/>
      <c r="BI1494" s="4"/>
      <c r="BJ1494" s="4"/>
      <c r="BK1494" s="4"/>
      <c r="BL1494" s="4"/>
      <c r="BM1494" s="4"/>
      <c r="BN1494" s="4"/>
      <c r="BO1494" s="4"/>
      <c r="BP1494" s="4"/>
      <c r="BQ1494" s="4"/>
      <c r="BR1494" s="4"/>
      <c r="BS1494" s="4"/>
      <c r="BT1494" s="4"/>
      <c r="BU1494" s="4"/>
      <c r="BV1494" s="4"/>
      <c r="BW1494" s="4"/>
      <c r="BX1494" s="4"/>
      <c r="BY1494" s="4"/>
      <c r="BZ1494" s="4"/>
      <c r="CA1494" s="4"/>
      <c r="CB1494" s="4"/>
      <c r="CC1494" s="4"/>
      <c r="CD1494" s="4"/>
      <c r="CE1494" s="4"/>
      <c r="CF1494" s="4"/>
      <c r="CG1494" s="4"/>
      <c r="CH1494" s="4"/>
      <c r="CI1494" s="4"/>
      <c r="CJ1494" s="4"/>
      <c r="CK1494" s="4"/>
      <c r="CL1494" s="4"/>
      <c r="CM1494" s="4"/>
      <c r="CN1494" s="4"/>
      <c r="CO1494" s="4"/>
      <c r="CP1494" s="4"/>
      <c r="CQ1494" s="4"/>
      <c r="CR1494" s="4"/>
      <c r="CS1494" s="4"/>
      <c r="CT1494" s="4"/>
      <c r="CU1494" s="4"/>
      <c r="CV1494" s="4"/>
      <c r="CW1494" s="4"/>
    </row>
    <row r="1495" spans="1:101" ht="21" customHeight="1" x14ac:dyDescent="0.3">
      <c r="A1495" s="4"/>
      <c r="B1495" s="4"/>
      <c r="C1495" s="3"/>
      <c r="D1495" s="10"/>
      <c r="E1495" s="4"/>
      <c r="F1495" s="4"/>
      <c r="G1495" s="4"/>
      <c r="H1495" s="4"/>
      <c r="I1495" s="4"/>
      <c r="J1495" s="4"/>
      <c r="K1495" s="4"/>
      <c r="L1495" s="9"/>
      <c r="M1495" s="5"/>
      <c r="N1495" s="4"/>
      <c r="O1495" s="4"/>
      <c r="P1495" s="4"/>
      <c r="Q1495" s="4"/>
      <c r="R1495" s="4"/>
      <c r="S1495" s="4"/>
      <c r="T1495" s="3"/>
      <c r="U1495" s="3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  <c r="AX1495" s="4"/>
      <c r="AY1495" s="4"/>
      <c r="AZ1495" s="4"/>
      <c r="BA1495" s="4"/>
      <c r="BB1495" s="4"/>
      <c r="BC1495" s="4"/>
      <c r="BD1495" s="4"/>
      <c r="BE1495" s="4"/>
      <c r="BF1495" s="4"/>
      <c r="BG1495" s="4"/>
      <c r="BH1495" s="4"/>
      <c r="BI1495" s="4"/>
      <c r="BJ1495" s="4"/>
      <c r="BK1495" s="4"/>
      <c r="BL1495" s="4"/>
      <c r="BM1495" s="4"/>
      <c r="BN1495" s="4"/>
      <c r="BO1495" s="4"/>
      <c r="BP1495" s="4"/>
      <c r="BQ1495" s="4"/>
      <c r="BR1495" s="4"/>
      <c r="BS1495" s="4"/>
      <c r="BT1495" s="4"/>
      <c r="BU1495" s="4"/>
      <c r="BV1495" s="4"/>
      <c r="BW1495" s="4"/>
      <c r="BX1495" s="4"/>
      <c r="BY1495" s="4"/>
      <c r="BZ1495" s="4"/>
      <c r="CA1495" s="4"/>
      <c r="CB1495" s="4"/>
      <c r="CC1495" s="4"/>
      <c r="CD1495" s="4"/>
      <c r="CE1495" s="4"/>
      <c r="CF1495" s="4"/>
      <c r="CG1495" s="4"/>
      <c r="CH1495" s="4"/>
      <c r="CI1495" s="4"/>
      <c r="CJ1495" s="4"/>
      <c r="CK1495" s="4"/>
      <c r="CL1495" s="4"/>
      <c r="CM1495" s="4"/>
      <c r="CN1495" s="4"/>
      <c r="CO1495" s="4"/>
      <c r="CP1495" s="4"/>
      <c r="CQ1495" s="4"/>
      <c r="CR1495" s="4"/>
      <c r="CS1495" s="4"/>
      <c r="CT1495" s="4"/>
      <c r="CU1495" s="4"/>
      <c r="CV1495" s="4"/>
      <c r="CW1495" s="4"/>
    </row>
    <row r="1496" spans="1:101" ht="21" customHeight="1" x14ac:dyDescent="0.3">
      <c r="A1496" s="4"/>
      <c r="B1496" s="4"/>
      <c r="C1496" s="3"/>
      <c r="D1496" s="10"/>
      <c r="E1496" s="4"/>
      <c r="F1496" s="4"/>
      <c r="G1496" s="4"/>
      <c r="H1496" s="4"/>
      <c r="I1496" s="4"/>
      <c r="J1496" s="4"/>
      <c r="K1496" s="4"/>
      <c r="L1496" s="9"/>
      <c r="M1496" s="5"/>
      <c r="N1496" s="4"/>
      <c r="O1496" s="4"/>
      <c r="P1496" s="4"/>
      <c r="Q1496" s="4"/>
      <c r="R1496" s="4"/>
      <c r="S1496" s="4"/>
      <c r="T1496" s="3"/>
      <c r="U1496" s="3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  <c r="AX1496" s="4"/>
      <c r="AY1496" s="4"/>
      <c r="AZ1496" s="4"/>
      <c r="BA1496" s="4"/>
      <c r="BB1496" s="4"/>
      <c r="BC1496" s="4"/>
      <c r="BD1496" s="4"/>
      <c r="BE1496" s="4"/>
      <c r="BF1496" s="4"/>
      <c r="BG1496" s="4"/>
      <c r="BH1496" s="4"/>
      <c r="BI1496" s="4"/>
      <c r="BJ1496" s="4"/>
      <c r="BK1496" s="4"/>
      <c r="BL1496" s="4"/>
      <c r="BM1496" s="4"/>
      <c r="BN1496" s="4"/>
      <c r="BO1496" s="4"/>
      <c r="BP1496" s="4"/>
      <c r="BQ1496" s="4"/>
      <c r="BR1496" s="4"/>
      <c r="BS1496" s="4"/>
      <c r="BT1496" s="4"/>
      <c r="BU1496" s="4"/>
      <c r="BV1496" s="4"/>
      <c r="BW1496" s="4"/>
      <c r="BX1496" s="4"/>
      <c r="BY1496" s="4"/>
      <c r="BZ1496" s="4"/>
      <c r="CA1496" s="4"/>
      <c r="CB1496" s="4"/>
      <c r="CC1496" s="4"/>
      <c r="CD1496" s="4"/>
      <c r="CE1496" s="4"/>
      <c r="CF1496" s="4"/>
      <c r="CG1496" s="4"/>
      <c r="CH1496" s="4"/>
      <c r="CI1496" s="4"/>
      <c r="CJ1496" s="4"/>
      <c r="CK1496" s="4"/>
      <c r="CL1496" s="4"/>
      <c r="CM1496" s="4"/>
      <c r="CN1496" s="4"/>
      <c r="CO1496" s="4"/>
      <c r="CP1496" s="4"/>
      <c r="CQ1496" s="4"/>
      <c r="CR1496" s="4"/>
      <c r="CS1496" s="4"/>
      <c r="CT1496" s="4"/>
      <c r="CU1496" s="4"/>
      <c r="CV1496" s="4"/>
      <c r="CW1496" s="4"/>
    </row>
    <row r="1497" spans="1:101" ht="21" customHeight="1" x14ac:dyDescent="0.3">
      <c r="A1497" s="4"/>
      <c r="B1497" s="4"/>
      <c r="C1497" s="3"/>
      <c r="D1497" s="10"/>
      <c r="E1497" s="4"/>
      <c r="F1497" s="4"/>
      <c r="G1497" s="4"/>
      <c r="H1497" s="4"/>
      <c r="I1497" s="4"/>
      <c r="J1497" s="4"/>
      <c r="K1497" s="4"/>
      <c r="L1497" s="9"/>
      <c r="M1497" s="5"/>
      <c r="N1497" s="4"/>
      <c r="O1497" s="4"/>
      <c r="P1497" s="4"/>
      <c r="Q1497" s="4"/>
      <c r="R1497" s="4"/>
      <c r="S1497" s="4"/>
      <c r="T1497" s="3"/>
      <c r="U1497" s="3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  <c r="AX1497" s="4"/>
      <c r="AY1497" s="4"/>
      <c r="AZ1497" s="4"/>
      <c r="BA1497" s="4"/>
      <c r="BB1497" s="4"/>
      <c r="BC1497" s="4"/>
      <c r="BD1497" s="4"/>
      <c r="BE1497" s="4"/>
      <c r="BF1497" s="4"/>
      <c r="BG1497" s="4"/>
      <c r="BH1497" s="4"/>
      <c r="BI1497" s="4"/>
      <c r="BJ1497" s="4"/>
      <c r="BK1497" s="4"/>
      <c r="BL1497" s="4"/>
      <c r="BM1497" s="4"/>
      <c r="BN1497" s="4"/>
      <c r="BO1497" s="4"/>
      <c r="BP1497" s="4"/>
      <c r="BQ1497" s="4"/>
      <c r="BR1497" s="4"/>
      <c r="BS1497" s="4"/>
      <c r="BT1497" s="4"/>
      <c r="BU1497" s="4"/>
      <c r="BV1497" s="4"/>
      <c r="BW1497" s="4"/>
      <c r="BX1497" s="4"/>
      <c r="BY1497" s="4"/>
      <c r="BZ1497" s="4"/>
      <c r="CA1497" s="4"/>
      <c r="CB1497" s="4"/>
      <c r="CC1497" s="4"/>
      <c r="CD1497" s="4"/>
      <c r="CE1497" s="4"/>
      <c r="CF1497" s="4"/>
      <c r="CG1497" s="4"/>
      <c r="CH1497" s="4"/>
      <c r="CI1497" s="4"/>
      <c r="CJ1497" s="4"/>
      <c r="CK1497" s="4"/>
      <c r="CL1497" s="4"/>
      <c r="CM1497" s="4"/>
      <c r="CN1497" s="4"/>
      <c r="CO1497" s="4"/>
      <c r="CP1497" s="4"/>
      <c r="CQ1497" s="4"/>
      <c r="CR1497" s="4"/>
      <c r="CS1497" s="4"/>
      <c r="CT1497" s="4"/>
      <c r="CU1497" s="4"/>
      <c r="CV1497" s="4"/>
      <c r="CW1497" s="4"/>
    </row>
    <row r="1498" spans="1:101" ht="21" customHeight="1" x14ac:dyDescent="0.3">
      <c r="A1498" s="4"/>
      <c r="B1498" s="4"/>
      <c r="C1498" s="3"/>
      <c r="D1498" s="10"/>
      <c r="E1498" s="4"/>
      <c r="F1498" s="4"/>
      <c r="G1498" s="4"/>
      <c r="H1498" s="4"/>
      <c r="I1498" s="4"/>
      <c r="J1498" s="4"/>
      <c r="K1498" s="4"/>
      <c r="L1498" s="9"/>
      <c r="M1498" s="5"/>
      <c r="N1498" s="4"/>
      <c r="O1498" s="4"/>
      <c r="P1498" s="4"/>
      <c r="Q1498" s="4"/>
      <c r="R1498" s="4"/>
      <c r="S1498" s="4"/>
      <c r="T1498" s="3"/>
      <c r="U1498" s="3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  <c r="AN1498" s="4"/>
      <c r="AO1498" s="4"/>
      <c r="AP1498" s="4"/>
      <c r="AQ1498" s="4"/>
      <c r="AR1498" s="4"/>
      <c r="AS1498" s="4"/>
      <c r="AT1498" s="4"/>
      <c r="AU1498" s="4"/>
      <c r="AV1498" s="4"/>
      <c r="AW1498" s="4"/>
      <c r="AX1498" s="4"/>
      <c r="AY1498" s="4"/>
      <c r="AZ1498" s="4"/>
      <c r="BA1498" s="4"/>
      <c r="BB1498" s="4"/>
      <c r="BC1498" s="4"/>
      <c r="BD1498" s="4"/>
      <c r="BE1498" s="4"/>
      <c r="BF1498" s="4"/>
      <c r="BG1498" s="4"/>
      <c r="BH1498" s="4"/>
      <c r="BI1498" s="4"/>
      <c r="BJ1498" s="4"/>
      <c r="BK1498" s="4"/>
      <c r="BL1498" s="4"/>
      <c r="BM1498" s="4"/>
      <c r="BN1498" s="4"/>
      <c r="BO1498" s="4"/>
      <c r="BP1498" s="4"/>
      <c r="BQ1498" s="4"/>
      <c r="BR1498" s="4"/>
      <c r="BS1498" s="4"/>
      <c r="BT1498" s="4"/>
      <c r="BU1498" s="4"/>
      <c r="BV1498" s="4"/>
      <c r="BW1498" s="4"/>
      <c r="BX1498" s="4"/>
      <c r="BY1498" s="4"/>
      <c r="BZ1498" s="4"/>
      <c r="CA1498" s="4"/>
      <c r="CB1498" s="4"/>
      <c r="CC1498" s="4"/>
      <c r="CD1498" s="4"/>
      <c r="CE1498" s="4"/>
      <c r="CF1498" s="4"/>
      <c r="CG1498" s="4"/>
      <c r="CH1498" s="4"/>
      <c r="CI1498" s="4"/>
      <c r="CJ1498" s="4"/>
      <c r="CK1498" s="4"/>
      <c r="CL1498" s="4"/>
      <c r="CM1498" s="4"/>
      <c r="CN1498" s="4"/>
      <c r="CO1498" s="4"/>
      <c r="CP1498" s="4"/>
      <c r="CQ1498" s="4"/>
      <c r="CR1498" s="4"/>
      <c r="CS1498" s="4"/>
      <c r="CT1498" s="4"/>
      <c r="CU1498" s="4"/>
      <c r="CV1498" s="4"/>
      <c r="CW1498" s="4"/>
    </row>
    <row r="1499" spans="1:101" ht="21" customHeight="1" x14ac:dyDescent="0.3">
      <c r="A1499" s="4"/>
      <c r="B1499" s="4"/>
      <c r="C1499" s="3"/>
      <c r="D1499" s="10"/>
      <c r="E1499" s="4"/>
      <c r="F1499" s="4"/>
      <c r="G1499" s="4"/>
      <c r="H1499" s="4"/>
      <c r="I1499" s="4"/>
      <c r="J1499" s="4"/>
      <c r="K1499" s="4"/>
      <c r="L1499" s="9"/>
      <c r="M1499" s="5"/>
      <c r="N1499" s="4"/>
      <c r="O1499" s="4"/>
      <c r="P1499" s="4"/>
      <c r="Q1499" s="4"/>
      <c r="R1499" s="4"/>
      <c r="S1499" s="4"/>
      <c r="T1499" s="3"/>
      <c r="U1499" s="3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  <c r="AN1499" s="4"/>
      <c r="AO1499" s="4"/>
      <c r="AP1499" s="4"/>
      <c r="AQ1499" s="4"/>
      <c r="AR1499" s="4"/>
      <c r="AS1499" s="4"/>
      <c r="AT1499" s="4"/>
      <c r="AU1499" s="4"/>
      <c r="AV1499" s="4"/>
      <c r="AW1499" s="4"/>
      <c r="AX1499" s="4"/>
      <c r="AY1499" s="4"/>
      <c r="AZ1499" s="4"/>
      <c r="BA1499" s="4"/>
      <c r="BB1499" s="4"/>
      <c r="BC1499" s="4"/>
      <c r="BD1499" s="4"/>
      <c r="BE1499" s="4"/>
      <c r="BF1499" s="4"/>
      <c r="BG1499" s="4"/>
      <c r="BH1499" s="4"/>
      <c r="BI1499" s="4"/>
      <c r="BJ1499" s="4"/>
      <c r="BK1499" s="4"/>
      <c r="BL1499" s="4"/>
      <c r="BM1499" s="4"/>
      <c r="BN1499" s="4"/>
      <c r="BO1499" s="4"/>
      <c r="BP1499" s="4"/>
      <c r="BQ1499" s="4"/>
      <c r="BR1499" s="4"/>
      <c r="BS1499" s="4"/>
      <c r="BT1499" s="4"/>
      <c r="BU1499" s="4"/>
      <c r="BV1499" s="4"/>
      <c r="BW1499" s="4"/>
      <c r="BX1499" s="4"/>
      <c r="BY1499" s="4"/>
      <c r="BZ1499" s="4"/>
      <c r="CA1499" s="4"/>
      <c r="CB1499" s="4"/>
      <c r="CC1499" s="4"/>
      <c r="CD1499" s="4"/>
      <c r="CE1499" s="4"/>
      <c r="CF1499" s="4"/>
      <c r="CG1499" s="4"/>
      <c r="CH1499" s="4"/>
      <c r="CI1499" s="4"/>
      <c r="CJ1499" s="4"/>
      <c r="CK1499" s="4"/>
      <c r="CL1499" s="4"/>
      <c r="CM1499" s="4"/>
      <c r="CN1499" s="4"/>
      <c r="CO1499" s="4"/>
      <c r="CP1499" s="4"/>
      <c r="CQ1499" s="4"/>
      <c r="CR1499" s="4"/>
      <c r="CS1499" s="4"/>
      <c r="CT1499" s="4"/>
      <c r="CU1499" s="4"/>
      <c r="CV1499" s="4"/>
      <c r="CW1499" s="4"/>
    </row>
    <row r="1500" spans="1:101" ht="21" customHeight="1" x14ac:dyDescent="0.3">
      <c r="A1500" s="4"/>
      <c r="B1500" s="4"/>
      <c r="C1500" s="3"/>
      <c r="D1500" s="10"/>
      <c r="E1500" s="4"/>
      <c r="F1500" s="4"/>
      <c r="G1500" s="4"/>
      <c r="H1500" s="4"/>
      <c r="I1500" s="4"/>
      <c r="J1500" s="4"/>
      <c r="K1500" s="4"/>
      <c r="L1500" s="9"/>
      <c r="M1500" s="5"/>
      <c r="N1500" s="4"/>
      <c r="O1500" s="4"/>
      <c r="P1500" s="4"/>
      <c r="Q1500" s="4"/>
      <c r="R1500" s="4"/>
      <c r="S1500" s="4"/>
      <c r="T1500" s="3"/>
      <c r="U1500" s="3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  <c r="AN1500" s="4"/>
      <c r="AO1500" s="4"/>
      <c r="AP1500" s="4"/>
      <c r="AQ1500" s="4"/>
      <c r="AR1500" s="4"/>
      <c r="AS1500" s="4"/>
      <c r="AT1500" s="4"/>
      <c r="AU1500" s="4"/>
      <c r="AV1500" s="4"/>
      <c r="AW1500" s="4"/>
      <c r="AX1500" s="4"/>
      <c r="AY1500" s="4"/>
      <c r="AZ1500" s="4"/>
      <c r="BA1500" s="4"/>
      <c r="BB1500" s="4"/>
      <c r="BC1500" s="4"/>
      <c r="BD1500" s="4"/>
      <c r="BE1500" s="4"/>
      <c r="BF1500" s="4"/>
      <c r="BG1500" s="4"/>
      <c r="BH1500" s="4"/>
      <c r="BI1500" s="4"/>
      <c r="BJ1500" s="4"/>
      <c r="BK1500" s="4"/>
      <c r="BL1500" s="4"/>
      <c r="BM1500" s="4"/>
      <c r="BN1500" s="4"/>
      <c r="BO1500" s="4"/>
      <c r="BP1500" s="4"/>
      <c r="BQ1500" s="4"/>
      <c r="BR1500" s="4"/>
      <c r="BS1500" s="4"/>
      <c r="BT1500" s="4"/>
      <c r="BU1500" s="4"/>
      <c r="BV1500" s="4"/>
      <c r="BW1500" s="4"/>
      <c r="BX1500" s="4"/>
      <c r="BY1500" s="4"/>
      <c r="BZ1500" s="4"/>
      <c r="CA1500" s="4"/>
      <c r="CB1500" s="4"/>
      <c r="CC1500" s="4"/>
      <c r="CD1500" s="4"/>
      <c r="CE1500" s="4"/>
      <c r="CF1500" s="4"/>
      <c r="CG1500" s="4"/>
      <c r="CH1500" s="4"/>
      <c r="CI1500" s="4"/>
      <c r="CJ1500" s="4"/>
      <c r="CK1500" s="4"/>
      <c r="CL1500" s="4"/>
      <c r="CM1500" s="4"/>
      <c r="CN1500" s="4"/>
      <c r="CO1500" s="4"/>
      <c r="CP1500" s="4"/>
      <c r="CQ1500" s="4"/>
      <c r="CR1500" s="4"/>
      <c r="CS1500" s="4"/>
      <c r="CT1500" s="4"/>
      <c r="CU1500" s="4"/>
      <c r="CV1500" s="4"/>
      <c r="CW1500" s="4"/>
    </row>
    <row r="1501" spans="1:101" ht="21" customHeight="1" x14ac:dyDescent="0.3">
      <c r="A1501" s="4"/>
      <c r="B1501" s="4"/>
      <c r="C1501" s="3"/>
      <c r="D1501" s="10"/>
      <c r="E1501" s="4"/>
      <c r="F1501" s="4"/>
      <c r="G1501" s="4"/>
      <c r="H1501" s="4"/>
      <c r="I1501" s="4"/>
      <c r="J1501" s="4"/>
      <c r="K1501" s="4"/>
      <c r="L1501" s="9"/>
      <c r="M1501" s="5"/>
      <c r="N1501" s="4"/>
      <c r="O1501" s="4"/>
      <c r="P1501" s="4"/>
      <c r="Q1501" s="4"/>
      <c r="R1501" s="4"/>
      <c r="S1501" s="4"/>
      <c r="T1501" s="3"/>
      <c r="U1501" s="3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  <c r="AN1501" s="4"/>
      <c r="AO1501" s="4"/>
      <c r="AP1501" s="4"/>
      <c r="AQ1501" s="4"/>
      <c r="AR1501" s="4"/>
      <c r="AS1501" s="4"/>
      <c r="AT1501" s="4"/>
      <c r="AU1501" s="4"/>
      <c r="AV1501" s="4"/>
      <c r="AW1501" s="4"/>
      <c r="AX1501" s="4"/>
      <c r="AY1501" s="4"/>
      <c r="AZ1501" s="4"/>
      <c r="BA1501" s="4"/>
      <c r="BB1501" s="4"/>
      <c r="BC1501" s="4"/>
      <c r="BD1501" s="4"/>
      <c r="BE1501" s="4"/>
      <c r="BF1501" s="4"/>
      <c r="BG1501" s="4"/>
      <c r="BH1501" s="4"/>
      <c r="BI1501" s="4"/>
      <c r="BJ1501" s="4"/>
      <c r="BK1501" s="4"/>
      <c r="BL1501" s="4"/>
      <c r="BM1501" s="4"/>
      <c r="BN1501" s="4"/>
      <c r="BO1501" s="4"/>
      <c r="BP1501" s="4"/>
      <c r="BQ1501" s="4"/>
      <c r="BR1501" s="4"/>
      <c r="BS1501" s="4"/>
      <c r="BT1501" s="4"/>
      <c r="BU1501" s="4"/>
      <c r="BV1501" s="4"/>
      <c r="BW1501" s="4"/>
      <c r="BX1501" s="4"/>
      <c r="BY1501" s="4"/>
      <c r="BZ1501" s="4"/>
      <c r="CA1501" s="4"/>
      <c r="CB1501" s="4"/>
      <c r="CC1501" s="4"/>
      <c r="CD1501" s="4"/>
      <c r="CE1501" s="4"/>
      <c r="CF1501" s="4"/>
      <c r="CG1501" s="4"/>
      <c r="CH1501" s="4"/>
      <c r="CI1501" s="4"/>
      <c r="CJ1501" s="4"/>
      <c r="CK1501" s="4"/>
      <c r="CL1501" s="4"/>
      <c r="CM1501" s="4"/>
      <c r="CN1501" s="4"/>
      <c r="CO1501" s="4"/>
      <c r="CP1501" s="4"/>
      <c r="CQ1501" s="4"/>
      <c r="CR1501" s="4"/>
      <c r="CS1501" s="4"/>
      <c r="CT1501" s="4"/>
      <c r="CU1501" s="4"/>
      <c r="CV1501" s="4"/>
      <c r="CW1501" s="4"/>
    </row>
    <row r="1502" spans="1:101" ht="21" customHeight="1" x14ac:dyDescent="0.3">
      <c r="A1502" s="4"/>
      <c r="B1502" s="4"/>
      <c r="C1502" s="3"/>
      <c r="D1502" s="10"/>
      <c r="E1502" s="4"/>
      <c r="F1502" s="4"/>
      <c r="G1502" s="4"/>
      <c r="H1502" s="4"/>
      <c r="I1502" s="4"/>
      <c r="J1502" s="4"/>
      <c r="K1502" s="4"/>
      <c r="L1502" s="9"/>
      <c r="M1502" s="5"/>
      <c r="N1502" s="4"/>
      <c r="O1502" s="4"/>
      <c r="P1502" s="4"/>
      <c r="Q1502" s="4"/>
      <c r="R1502" s="4"/>
      <c r="S1502" s="4"/>
      <c r="T1502" s="3"/>
      <c r="U1502" s="3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  <c r="AN1502" s="4"/>
      <c r="AO1502" s="4"/>
      <c r="AP1502" s="4"/>
      <c r="AQ1502" s="4"/>
      <c r="AR1502" s="4"/>
      <c r="AS1502" s="4"/>
      <c r="AT1502" s="4"/>
      <c r="AU1502" s="4"/>
      <c r="AV1502" s="4"/>
      <c r="AW1502" s="4"/>
      <c r="AX1502" s="4"/>
      <c r="AY1502" s="4"/>
      <c r="AZ1502" s="4"/>
      <c r="BA1502" s="4"/>
      <c r="BB1502" s="4"/>
      <c r="BC1502" s="4"/>
      <c r="BD1502" s="4"/>
      <c r="BE1502" s="4"/>
      <c r="BF1502" s="4"/>
      <c r="BG1502" s="4"/>
      <c r="BH1502" s="4"/>
      <c r="BI1502" s="4"/>
      <c r="BJ1502" s="4"/>
      <c r="BK1502" s="4"/>
      <c r="BL1502" s="4"/>
      <c r="BM1502" s="4"/>
      <c r="BN1502" s="4"/>
      <c r="BO1502" s="4"/>
      <c r="BP1502" s="4"/>
      <c r="BQ1502" s="4"/>
      <c r="BR1502" s="4"/>
      <c r="BS1502" s="4"/>
      <c r="BT1502" s="4"/>
      <c r="BU1502" s="4"/>
      <c r="BV1502" s="4"/>
      <c r="BW1502" s="4"/>
      <c r="BX1502" s="4"/>
      <c r="BY1502" s="4"/>
      <c r="BZ1502" s="4"/>
      <c r="CA1502" s="4"/>
      <c r="CB1502" s="4"/>
      <c r="CC1502" s="4"/>
      <c r="CD1502" s="4"/>
      <c r="CE1502" s="4"/>
      <c r="CF1502" s="4"/>
      <c r="CG1502" s="4"/>
      <c r="CH1502" s="4"/>
      <c r="CI1502" s="4"/>
      <c r="CJ1502" s="4"/>
      <c r="CK1502" s="4"/>
      <c r="CL1502" s="4"/>
      <c r="CM1502" s="4"/>
      <c r="CN1502" s="4"/>
      <c r="CO1502" s="4"/>
      <c r="CP1502" s="4"/>
      <c r="CQ1502" s="4"/>
      <c r="CR1502" s="4"/>
      <c r="CS1502" s="4"/>
      <c r="CT1502" s="4"/>
      <c r="CU1502" s="4"/>
      <c r="CV1502" s="4"/>
      <c r="CW1502" s="4"/>
    </row>
    <row r="1503" spans="1:101" ht="21" customHeight="1" x14ac:dyDescent="0.3">
      <c r="A1503" s="4"/>
      <c r="B1503" s="4"/>
      <c r="C1503" s="3"/>
      <c r="D1503" s="10"/>
      <c r="E1503" s="4"/>
      <c r="F1503" s="4"/>
      <c r="G1503" s="4"/>
      <c r="H1503" s="4"/>
      <c r="I1503" s="4"/>
      <c r="J1503" s="4"/>
      <c r="K1503" s="4"/>
      <c r="L1503" s="9"/>
      <c r="M1503" s="5"/>
      <c r="N1503" s="4"/>
      <c r="O1503" s="4"/>
      <c r="P1503" s="4"/>
      <c r="Q1503" s="4"/>
      <c r="R1503" s="4"/>
      <c r="S1503" s="4"/>
      <c r="T1503" s="3"/>
      <c r="U1503" s="3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  <c r="AN1503" s="4"/>
      <c r="AO1503" s="4"/>
      <c r="AP1503" s="4"/>
      <c r="AQ1503" s="4"/>
      <c r="AR1503" s="4"/>
      <c r="AS1503" s="4"/>
      <c r="AT1503" s="4"/>
      <c r="AU1503" s="4"/>
      <c r="AV1503" s="4"/>
      <c r="AW1503" s="4"/>
      <c r="AX1503" s="4"/>
      <c r="AY1503" s="4"/>
      <c r="AZ1503" s="4"/>
      <c r="BA1503" s="4"/>
      <c r="BB1503" s="4"/>
      <c r="BC1503" s="4"/>
      <c r="BD1503" s="4"/>
      <c r="BE1503" s="4"/>
      <c r="BF1503" s="4"/>
      <c r="BG1503" s="4"/>
      <c r="BH1503" s="4"/>
      <c r="BI1503" s="4"/>
      <c r="BJ1503" s="4"/>
      <c r="BK1503" s="4"/>
      <c r="BL1503" s="4"/>
      <c r="BM1503" s="4"/>
      <c r="BN1503" s="4"/>
      <c r="BO1503" s="4"/>
      <c r="BP1503" s="4"/>
      <c r="BQ1503" s="4"/>
      <c r="BR1503" s="4"/>
      <c r="BS1503" s="4"/>
      <c r="BT1503" s="4"/>
      <c r="BU1503" s="4"/>
      <c r="BV1503" s="4"/>
      <c r="BW1503" s="4"/>
      <c r="BX1503" s="4"/>
      <c r="BY1503" s="4"/>
      <c r="BZ1503" s="4"/>
      <c r="CA1503" s="4"/>
      <c r="CB1503" s="4"/>
      <c r="CC1503" s="4"/>
      <c r="CD1503" s="4"/>
      <c r="CE1503" s="4"/>
      <c r="CF1503" s="4"/>
      <c r="CG1503" s="4"/>
      <c r="CH1503" s="4"/>
      <c r="CI1503" s="4"/>
      <c r="CJ1503" s="4"/>
      <c r="CK1503" s="4"/>
      <c r="CL1503" s="4"/>
      <c r="CM1503" s="4"/>
      <c r="CN1503" s="4"/>
      <c r="CO1503" s="4"/>
      <c r="CP1503" s="4"/>
      <c r="CQ1503" s="4"/>
      <c r="CR1503" s="4"/>
      <c r="CS1503" s="4"/>
      <c r="CT1503" s="4"/>
      <c r="CU1503" s="4"/>
      <c r="CV1503" s="4"/>
      <c r="CW1503" s="4"/>
    </row>
    <row r="1504" spans="1:101" ht="21" customHeight="1" x14ac:dyDescent="0.3">
      <c r="A1504" s="4"/>
      <c r="B1504" s="4"/>
      <c r="C1504" s="3"/>
      <c r="D1504" s="10"/>
      <c r="E1504" s="4"/>
      <c r="F1504" s="4"/>
      <c r="G1504" s="4"/>
      <c r="H1504" s="4"/>
      <c r="I1504" s="4"/>
      <c r="J1504" s="4"/>
      <c r="K1504" s="4"/>
      <c r="L1504" s="9"/>
      <c r="M1504" s="5"/>
      <c r="N1504" s="4"/>
      <c r="O1504" s="4"/>
      <c r="P1504" s="4"/>
      <c r="Q1504" s="4"/>
      <c r="R1504" s="4"/>
      <c r="S1504" s="4"/>
      <c r="T1504" s="3"/>
      <c r="U1504" s="3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  <c r="BF1504" s="4"/>
      <c r="BG1504" s="4"/>
      <c r="BH1504" s="4"/>
      <c r="BI1504" s="4"/>
      <c r="BJ1504" s="4"/>
      <c r="BK1504" s="4"/>
      <c r="BL1504" s="4"/>
      <c r="BM1504" s="4"/>
      <c r="BN1504" s="4"/>
      <c r="BO1504" s="4"/>
      <c r="BP1504" s="4"/>
      <c r="BQ1504" s="4"/>
      <c r="BR1504" s="4"/>
      <c r="BS1504" s="4"/>
      <c r="BT1504" s="4"/>
      <c r="BU1504" s="4"/>
      <c r="BV1504" s="4"/>
      <c r="BW1504" s="4"/>
      <c r="BX1504" s="4"/>
      <c r="BY1504" s="4"/>
      <c r="BZ1504" s="4"/>
      <c r="CA1504" s="4"/>
      <c r="CB1504" s="4"/>
      <c r="CC1504" s="4"/>
      <c r="CD1504" s="4"/>
      <c r="CE1504" s="4"/>
      <c r="CF1504" s="4"/>
      <c r="CG1504" s="4"/>
      <c r="CH1504" s="4"/>
      <c r="CI1504" s="4"/>
      <c r="CJ1504" s="4"/>
      <c r="CK1504" s="4"/>
      <c r="CL1504" s="4"/>
      <c r="CM1504" s="4"/>
      <c r="CN1504" s="4"/>
      <c r="CO1504" s="4"/>
      <c r="CP1504" s="4"/>
      <c r="CQ1504" s="4"/>
      <c r="CR1504" s="4"/>
      <c r="CS1504" s="4"/>
      <c r="CT1504" s="4"/>
      <c r="CU1504" s="4"/>
      <c r="CV1504" s="4"/>
      <c r="CW1504" s="4"/>
    </row>
    <row r="1505" spans="1:101" ht="21" customHeight="1" x14ac:dyDescent="0.3">
      <c r="A1505" s="4"/>
      <c r="B1505" s="4"/>
      <c r="C1505" s="3"/>
      <c r="D1505" s="10"/>
      <c r="E1505" s="4"/>
      <c r="F1505" s="4"/>
      <c r="G1505" s="4"/>
      <c r="H1505" s="4"/>
      <c r="I1505" s="4"/>
      <c r="J1505" s="4"/>
      <c r="K1505" s="4"/>
      <c r="L1505" s="9"/>
      <c r="M1505" s="5"/>
      <c r="N1505" s="4"/>
      <c r="O1505" s="4"/>
      <c r="P1505" s="4"/>
      <c r="Q1505" s="4"/>
      <c r="R1505" s="4"/>
      <c r="S1505" s="4"/>
      <c r="T1505" s="3"/>
      <c r="U1505" s="3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  <c r="AN1505" s="4"/>
      <c r="AO1505" s="4"/>
      <c r="AP1505" s="4"/>
      <c r="AQ1505" s="4"/>
      <c r="AR1505" s="4"/>
      <c r="AS1505" s="4"/>
      <c r="AT1505" s="4"/>
      <c r="AU1505" s="4"/>
      <c r="AV1505" s="4"/>
      <c r="AW1505" s="4"/>
      <c r="AX1505" s="4"/>
      <c r="AY1505" s="4"/>
      <c r="AZ1505" s="4"/>
      <c r="BA1505" s="4"/>
      <c r="BB1505" s="4"/>
      <c r="BC1505" s="4"/>
      <c r="BD1505" s="4"/>
      <c r="BE1505" s="4"/>
      <c r="BF1505" s="4"/>
      <c r="BG1505" s="4"/>
      <c r="BH1505" s="4"/>
      <c r="BI1505" s="4"/>
      <c r="BJ1505" s="4"/>
      <c r="BK1505" s="4"/>
      <c r="BL1505" s="4"/>
      <c r="BM1505" s="4"/>
      <c r="BN1505" s="4"/>
      <c r="BO1505" s="4"/>
      <c r="BP1505" s="4"/>
      <c r="BQ1505" s="4"/>
      <c r="BR1505" s="4"/>
      <c r="BS1505" s="4"/>
      <c r="BT1505" s="4"/>
      <c r="BU1505" s="4"/>
      <c r="BV1505" s="4"/>
      <c r="BW1505" s="4"/>
      <c r="BX1505" s="4"/>
      <c r="BY1505" s="4"/>
      <c r="BZ1505" s="4"/>
      <c r="CA1505" s="4"/>
      <c r="CB1505" s="4"/>
      <c r="CC1505" s="4"/>
      <c r="CD1505" s="4"/>
      <c r="CE1505" s="4"/>
      <c r="CF1505" s="4"/>
      <c r="CG1505" s="4"/>
      <c r="CH1505" s="4"/>
      <c r="CI1505" s="4"/>
      <c r="CJ1505" s="4"/>
      <c r="CK1505" s="4"/>
      <c r="CL1505" s="4"/>
      <c r="CM1505" s="4"/>
      <c r="CN1505" s="4"/>
      <c r="CO1505" s="4"/>
      <c r="CP1505" s="4"/>
      <c r="CQ1505" s="4"/>
      <c r="CR1505" s="4"/>
      <c r="CS1505" s="4"/>
      <c r="CT1505" s="4"/>
      <c r="CU1505" s="4"/>
      <c r="CV1505" s="4"/>
      <c r="CW1505" s="4"/>
    </row>
    <row r="1506" spans="1:101" ht="21" customHeight="1" x14ac:dyDescent="0.3">
      <c r="A1506" s="4"/>
      <c r="B1506" s="4"/>
      <c r="C1506" s="3"/>
      <c r="D1506" s="10"/>
      <c r="E1506" s="4"/>
      <c r="F1506" s="4"/>
      <c r="G1506" s="4"/>
      <c r="H1506" s="4"/>
      <c r="I1506" s="4"/>
      <c r="J1506" s="4"/>
      <c r="K1506" s="4"/>
      <c r="L1506" s="9"/>
      <c r="M1506" s="5"/>
      <c r="N1506" s="4"/>
      <c r="O1506" s="4"/>
      <c r="P1506" s="4"/>
      <c r="Q1506" s="4"/>
      <c r="R1506" s="4"/>
      <c r="S1506" s="4"/>
      <c r="T1506" s="3"/>
      <c r="U1506" s="3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  <c r="AN1506" s="4"/>
      <c r="AO1506" s="4"/>
      <c r="AP1506" s="4"/>
      <c r="AQ1506" s="4"/>
      <c r="AR1506" s="4"/>
      <c r="AS1506" s="4"/>
      <c r="AT1506" s="4"/>
      <c r="AU1506" s="4"/>
      <c r="AV1506" s="4"/>
      <c r="AW1506" s="4"/>
      <c r="AX1506" s="4"/>
      <c r="AY1506" s="4"/>
      <c r="AZ1506" s="4"/>
      <c r="BA1506" s="4"/>
      <c r="BB1506" s="4"/>
      <c r="BC1506" s="4"/>
      <c r="BD1506" s="4"/>
      <c r="BE1506" s="4"/>
      <c r="BF1506" s="4"/>
      <c r="BG1506" s="4"/>
      <c r="BH1506" s="4"/>
      <c r="BI1506" s="4"/>
      <c r="BJ1506" s="4"/>
      <c r="BK1506" s="4"/>
      <c r="BL1506" s="4"/>
      <c r="BM1506" s="4"/>
      <c r="BN1506" s="4"/>
      <c r="BO1506" s="4"/>
      <c r="BP1506" s="4"/>
      <c r="BQ1506" s="4"/>
      <c r="BR1506" s="4"/>
      <c r="BS1506" s="4"/>
      <c r="BT1506" s="4"/>
      <c r="BU1506" s="4"/>
      <c r="BV1506" s="4"/>
      <c r="BW1506" s="4"/>
      <c r="BX1506" s="4"/>
      <c r="BY1506" s="4"/>
      <c r="BZ1506" s="4"/>
      <c r="CA1506" s="4"/>
      <c r="CB1506" s="4"/>
      <c r="CC1506" s="4"/>
      <c r="CD1506" s="4"/>
      <c r="CE1506" s="4"/>
      <c r="CF1506" s="4"/>
      <c r="CG1506" s="4"/>
      <c r="CH1506" s="4"/>
      <c r="CI1506" s="4"/>
      <c r="CJ1506" s="4"/>
      <c r="CK1506" s="4"/>
      <c r="CL1506" s="4"/>
      <c r="CM1506" s="4"/>
      <c r="CN1506" s="4"/>
      <c r="CO1506" s="4"/>
      <c r="CP1506" s="4"/>
      <c r="CQ1506" s="4"/>
      <c r="CR1506" s="4"/>
      <c r="CS1506" s="4"/>
      <c r="CT1506" s="4"/>
      <c r="CU1506" s="4"/>
      <c r="CV1506" s="4"/>
      <c r="CW1506" s="4"/>
    </row>
    <row r="1507" spans="1:101" ht="21" customHeight="1" x14ac:dyDescent="0.3">
      <c r="A1507" s="4"/>
      <c r="B1507" s="4"/>
      <c r="C1507" s="3"/>
      <c r="D1507" s="10"/>
      <c r="E1507" s="4"/>
      <c r="F1507" s="4"/>
      <c r="G1507" s="4"/>
      <c r="H1507" s="4"/>
      <c r="I1507" s="4"/>
      <c r="J1507" s="4"/>
      <c r="K1507" s="4"/>
      <c r="L1507" s="9"/>
      <c r="M1507" s="5"/>
      <c r="N1507" s="4"/>
      <c r="O1507" s="4"/>
      <c r="P1507" s="4"/>
      <c r="Q1507" s="4"/>
      <c r="R1507" s="4"/>
      <c r="S1507" s="4"/>
      <c r="T1507" s="3"/>
      <c r="U1507" s="3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  <c r="AN1507" s="4"/>
      <c r="AO1507" s="4"/>
      <c r="AP1507" s="4"/>
      <c r="AQ1507" s="4"/>
      <c r="AR1507" s="4"/>
      <c r="AS1507" s="4"/>
      <c r="AT1507" s="4"/>
      <c r="AU1507" s="4"/>
      <c r="AV1507" s="4"/>
      <c r="AW1507" s="4"/>
      <c r="AX1507" s="4"/>
      <c r="AY1507" s="4"/>
      <c r="AZ1507" s="4"/>
      <c r="BA1507" s="4"/>
      <c r="BB1507" s="4"/>
      <c r="BC1507" s="4"/>
      <c r="BD1507" s="4"/>
      <c r="BE1507" s="4"/>
      <c r="BF1507" s="4"/>
      <c r="BG1507" s="4"/>
      <c r="BH1507" s="4"/>
      <c r="BI1507" s="4"/>
      <c r="BJ1507" s="4"/>
      <c r="BK1507" s="4"/>
      <c r="BL1507" s="4"/>
      <c r="BM1507" s="4"/>
      <c r="BN1507" s="4"/>
      <c r="BO1507" s="4"/>
      <c r="BP1507" s="4"/>
      <c r="BQ1507" s="4"/>
      <c r="BR1507" s="4"/>
      <c r="BS1507" s="4"/>
      <c r="BT1507" s="4"/>
      <c r="BU1507" s="4"/>
      <c r="BV1507" s="4"/>
      <c r="BW1507" s="4"/>
      <c r="BX1507" s="4"/>
      <c r="BY1507" s="4"/>
      <c r="BZ1507" s="4"/>
      <c r="CA1507" s="4"/>
      <c r="CB1507" s="4"/>
      <c r="CC1507" s="4"/>
      <c r="CD1507" s="4"/>
      <c r="CE1507" s="4"/>
      <c r="CF1507" s="4"/>
      <c r="CG1507" s="4"/>
      <c r="CH1507" s="4"/>
      <c r="CI1507" s="4"/>
      <c r="CJ1507" s="4"/>
      <c r="CK1507" s="4"/>
      <c r="CL1507" s="4"/>
      <c r="CM1507" s="4"/>
      <c r="CN1507" s="4"/>
      <c r="CO1507" s="4"/>
      <c r="CP1507" s="4"/>
      <c r="CQ1507" s="4"/>
      <c r="CR1507" s="4"/>
      <c r="CS1507" s="4"/>
      <c r="CT1507" s="4"/>
      <c r="CU1507" s="4"/>
      <c r="CV1507" s="4"/>
      <c r="CW1507" s="4"/>
    </row>
    <row r="1508" spans="1:101" ht="21" customHeight="1" x14ac:dyDescent="0.3">
      <c r="A1508" s="4"/>
      <c r="B1508" s="4"/>
      <c r="C1508" s="3"/>
      <c r="D1508" s="10"/>
      <c r="E1508" s="4"/>
      <c r="F1508" s="4"/>
      <c r="G1508" s="4"/>
      <c r="H1508" s="4"/>
      <c r="I1508" s="4"/>
      <c r="J1508" s="4"/>
      <c r="K1508" s="4"/>
      <c r="L1508" s="9"/>
      <c r="M1508" s="5"/>
      <c r="N1508" s="4"/>
      <c r="O1508" s="4"/>
      <c r="P1508" s="4"/>
      <c r="Q1508" s="4"/>
      <c r="R1508" s="4"/>
      <c r="S1508" s="4"/>
      <c r="T1508" s="3"/>
      <c r="U1508" s="3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  <c r="AN1508" s="4"/>
      <c r="AO1508" s="4"/>
      <c r="AP1508" s="4"/>
      <c r="AQ1508" s="4"/>
      <c r="AR1508" s="4"/>
      <c r="AS1508" s="4"/>
      <c r="AT1508" s="4"/>
      <c r="AU1508" s="4"/>
      <c r="AV1508" s="4"/>
      <c r="AW1508" s="4"/>
      <c r="AX1508" s="4"/>
      <c r="AY1508" s="4"/>
      <c r="AZ1508" s="4"/>
      <c r="BA1508" s="4"/>
      <c r="BB1508" s="4"/>
      <c r="BC1508" s="4"/>
      <c r="BD1508" s="4"/>
      <c r="BE1508" s="4"/>
      <c r="BF1508" s="4"/>
      <c r="BG1508" s="4"/>
      <c r="BH1508" s="4"/>
      <c r="BI1508" s="4"/>
      <c r="BJ1508" s="4"/>
      <c r="BK1508" s="4"/>
      <c r="BL1508" s="4"/>
      <c r="BM1508" s="4"/>
      <c r="BN1508" s="4"/>
      <c r="BO1508" s="4"/>
      <c r="BP1508" s="4"/>
      <c r="BQ1508" s="4"/>
      <c r="BR1508" s="4"/>
      <c r="BS1508" s="4"/>
      <c r="BT1508" s="4"/>
      <c r="BU1508" s="4"/>
      <c r="BV1508" s="4"/>
      <c r="BW1508" s="4"/>
      <c r="BX1508" s="4"/>
      <c r="BY1508" s="4"/>
      <c r="BZ1508" s="4"/>
      <c r="CA1508" s="4"/>
      <c r="CB1508" s="4"/>
      <c r="CC1508" s="4"/>
      <c r="CD1508" s="4"/>
      <c r="CE1508" s="4"/>
      <c r="CF1508" s="4"/>
      <c r="CG1508" s="4"/>
      <c r="CH1508" s="4"/>
      <c r="CI1508" s="4"/>
      <c r="CJ1508" s="4"/>
      <c r="CK1508" s="4"/>
      <c r="CL1508" s="4"/>
      <c r="CM1508" s="4"/>
      <c r="CN1508" s="4"/>
      <c r="CO1508" s="4"/>
      <c r="CP1508" s="4"/>
      <c r="CQ1508" s="4"/>
      <c r="CR1508" s="4"/>
      <c r="CS1508" s="4"/>
      <c r="CT1508" s="4"/>
      <c r="CU1508" s="4"/>
      <c r="CV1508" s="4"/>
      <c r="CW1508" s="4"/>
    </row>
    <row r="1509" spans="1:101" ht="21" customHeight="1" x14ac:dyDescent="0.3">
      <c r="A1509" s="4"/>
      <c r="B1509" s="4"/>
      <c r="C1509" s="3"/>
      <c r="D1509" s="10"/>
      <c r="E1509" s="4"/>
      <c r="F1509" s="4"/>
      <c r="G1509" s="4"/>
      <c r="H1509" s="4"/>
      <c r="I1509" s="4"/>
      <c r="J1509" s="4"/>
      <c r="K1509" s="4"/>
      <c r="L1509" s="9"/>
      <c r="M1509" s="5"/>
      <c r="N1509" s="4"/>
      <c r="O1509" s="4"/>
      <c r="P1509" s="4"/>
      <c r="Q1509" s="4"/>
      <c r="R1509" s="4"/>
      <c r="S1509" s="4"/>
      <c r="T1509" s="3"/>
      <c r="U1509" s="3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  <c r="AN1509" s="4"/>
      <c r="AO1509" s="4"/>
      <c r="AP1509" s="4"/>
      <c r="AQ1509" s="4"/>
      <c r="AR1509" s="4"/>
      <c r="AS1509" s="4"/>
      <c r="AT1509" s="4"/>
      <c r="AU1509" s="4"/>
      <c r="AV1509" s="4"/>
      <c r="AW1509" s="4"/>
      <c r="AX1509" s="4"/>
      <c r="AY1509" s="4"/>
      <c r="AZ1509" s="4"/>
      <c r="BA1509" s="4"/>
      <c r="BB1509" s="4"/>
      <c r="BC1509" s="4"/>
      <c r="BD1509" s="4"/>
      <c r="BE1509" s="4"/>
      <c r="BF1509" s="4"/>
      <c r="BG1509" s="4"/>
      <c r="BH1509" s="4"/>
      <c r="BI1509" s="4"/>
      <c r="BJ1509" s="4"/>
      <c r="BK1509" s="4"/>
      <c r="BL1509" s="4"/>
      <c r="BM1509" s="4"/>
      <c r="BN1509" s="4"/>
      <c r="BO1509" s="4"/>
      <c r="BP1509" s="4"/>
      <c r="BQ1509" s="4"/>
      <c r="BR1509" s="4"/>
      <c r="BS1509" s="4"/>
      <c r="BT1509" s="4"/>
      <c r="BU1509" s="4"/>
      <c r="BV1509" s="4"/>
      <c r="BW1509" s="4"/>
      <c r="BX1509" s="4"/>
      <c r="BY1509" s="4"/>
      <c r="BZ1509" s="4"/>
      <c r="CA1509" s="4"/>
      <c r="CB1509" s="4"/>
      <c r="CC1509" s="4"/>
      <c r="CD1509" s="4"/>
      <c r="CE1509" s="4"/>
      <c r="CF1509" s="4"/>
      <c r="CG1509" s="4"/>
      <c r="CH1509" s="4"/>
      <c r="CI1509" s="4"/>
      <c r="CJ1509" s="4"/>
      <c r="CK1509" s="4"/>
      <c r="CL1509" s="4"/>
      <c r="CM1509" s="4"/>
      <c r="CN1509" s="4"/>
      <c r="CO1509" s="4"/>
      <c r="CP1509" s="4"/>
      <c r="CQ1509" s="4"/>
      <c r="CR1509" s="4"/>
      <c r="CS1509" s="4"/>
      <c r="CT1509" s="4"/>
      <c r="CU1509" s="4"/>
      <c r="CV1509" s="4"/>
      <c r="CW1509" s="4"/>
    </row>
    <row r="1510" spans="1:101" ht="21" customHeight="1" x14ac:dyDescent="0.3">
      <c r="A1510" s="4"/>
      <c r="B1510" s="4"/>
      <c r="C1510" s="3"/>
      <c r="D1510" s="10"/>
      <c r="E1510" s="4"/>
      <c r="F1510" s="4"/>
      <c r="G1510" s="4"/>
      <c r="H1510" s="4"/>
      <c r="I1510" s="4"/>
      <c r="J1510" s="4"/>
      <c r="K1510" s="4"/>
      <c r="L1510" s="9"/>
      <c r="M1510" s="5"/>
      <c r="N1510" s="4"/>
      <c r="O1510" s="4"/>
      <c r="P1510" s="4"/>
      <c r="Q1510" s="4"/>
      <c r="R1510" s="4"/>
      <c r="S1510" s="4"/>
      <c r="T1510" s="3"/>
      <c r="U1510" s="3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  <c r="AN1510" s="4"/>
      <c r="AO1510" s="4"/>
      <c r="AP1510" s="4"/>
      <c r="AQ1510" s="4"/>
      <c r="AR1510" s="4"/>
      <c r="AS1510" s="4"/>
      <c r="AT1510" s="4"/>
      <c r="AU1510" s="4"/>
      <c r="AV1510" s="4"/>
      <c r="AW1510" s="4"/>
      <c r="AX1510" s="4"/>
      <c r="AY1510" s="4"/>
      <c r="AZ1510" s="4"/>
      <c r="BA1510" s="4"/>
      <c r="BB1510" s="4"/>
      <c r="BC1510" s="4"/>
      <c r="BD1510" s="4"/>
      <c r="BE1510" s="4"/>
      <c r="BF1510" s="4"/>
      <c r="BG1510" s="4"/>
      <c r="BH1510" s="4"/>
      <c r="BI1510" s="4"/>
      <c r="BJ1510" s="4"/>
      <c r="BK1510" s="4"/>
      <c r="BL1510" s="4"/>
      <c r="BM1510" s="4"/>
      <c r="BN1510" s="4"/>
      <c r="BO1510" s="4"/>
      <c r="BP1510" s="4"/>
      <c r="BQ1510" s="4"/>
      <c r="BR1510" s="4"/>
      <c r="BS1510" s="4"/>
      <c r="BT1510" s="4"/>
      <c r="BU1510" s="4"/>
      <c r="BV1510" s="4"/>
      <c r="BW1510" s="4"/>
      <c r="BX1510" s="4"/>
      <c r="BY1510" s="4"/>
      <c r="BZ1510" s="4"/>
      <c r="CA1510" s="4"/>
      <c r="CB1510" s="4"/>
      <c r="CC1510" s="4"/>
      <c r="CD1510" s="4"/>
      <c r="CE1510" s="4"/>
      <c r="CF1510" s="4"/>
      <c r="CG1510" s="4"/>
      <c r="CH1510" s="4"/>
      <c r="CI1510" s="4"/>
      <c r="CJ1510" s="4"/>
      <c r="CK1510" s="4"/>
      <c r="CL1510" s="4"/>
      <c r="CM1510" s="4"/>
      <c r="CN1510" s="4"/>
      <c r="CO1510" s="4"/>
      <c r="CP1510" s="4"/>
      <c r="CQ1510" s="4"/>
      <c r="CR1510" s="4"/>
      <c r="CS1510" s="4"/>
      <c r="CT1510" s="4"/>
      <c r="CU1510" s="4"/>
      <c r="CV1510" s="4"/>
      <c r="CW1510" s="4"/>
    </row>
    <row r="1511" spans="1:101" ht="21" customHeight="1" x14ac:dyDescent="0.3">
      <c r="A1511" s="4"/>
      <c r="B1511" s="4"/>
      <c r="C1511" s="3"/>
      <c r="D1511" s="10"/>
      <c r="E1511" s="4"/>
      <c r="F1511" s="4"/>
      <c r="G1511" s="4"/>
      <c r="H1511" s="4"/>
      <c r="I1511" s="4"/>
      <c r="J1511" s="4"/>
      <c r="K1511" s="4"/>
      <c r="L1511" s="9"/>
      <c r="M1511" s="5"/>
      <c r="N1511" s="4"/>
      <c r="O1511" s="4"/>
      <c r="P1511" s="4"/>
      <c r="Q1511" s="4"/>
      <c r="R1511" s="4"/>
      <c r="S1511" s="4"/>
      <c r="T1511" s="3"/>
      <c r="U1511" s="3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  <c r="AN1511" s="4"/>
      <c r="AO1511" s="4"/>
      <c r="AP1511" s="4"/>
      <c r="AQ1511" s="4"/>
      <c r="AR1511" s="4"/>
      <c r="AS1511" s="4"/>
      <c r="AT1511" s="4"/>
      <c r="AU1511" s="4"/>
      <c r="AV1511" s="4"/>
      <c r="AW1511" s="4"/>
      <c r="AX1511" s="4"/>
      <c r="AY1511" s="4"/>
      <c r="AZ1511" s="4"/>
      <c r="BA1511" s="4"/>
      <c r="BB1511" s="4"/>
      <c r="BC1511" s="4"/>
      <c r="BD1511" s="4"/>
      <c r="BE1511" s="4"/>
      <c r="BF1511" s="4"/>
      <c r="BG1511" s="4"/>
      <c r="BH1511" s="4"/>
      <c r="BI1511" s="4"/>
      <c r="BJ1511" s="4"/>
      <c r="BK1511" s="4"/>
      <c r="BL1511" s="4"/>
      <c r="BM1511" s="4"/>
      <c r="BN1511" s="4"/>
      <c r="BO1511" s="4"/>
      <c r="BP1511" s="4"/>
      <c r="BQ1511" s="4"/>
      <c r="BR1511" s="4"/>
      <c r="BS1511" s="4"/>
      <c r="BT1511" s="4"/>
      <c r="BU1511" s="4"/>
      <c r="BV1511" s="4"/>
      <c r="BW1511" s="4"/>
      <c r="BX1511" s="4"/>
      <c r="BY1511" s="4"/>
      <c r="BZ1511" s="4"/>
      <c r="CA1511" s="4"/>
      <c r="CB1511" s="4"/>
      <c r="CC1511" s="4"/>
      <c r="CD1511" s="4"/>
      <c r="CE1511" s="4"/>
      <c r="CF1511" s="4"/>
      <c r="CG1511" s="4"/>
      <c r="CH1511" s="4"/>
      <c r="CI1511" s="4"/>
      <c r="CJ1511" s="4"/>
      <c r="CK1511" s="4"/>
      <c r="CL1511" s="4"/>
      <c r="CM1511" s="4"/>
      <c r="CN1511" s="4"/>
      <c r="CO1511" s="4"/>
      <c r="CP1511" s="4"/>
      <c r="CQ1511" s="4"/>
      <c r="CR1511" s="4"/>
      <c r="CS1511" s="4"/>
      <c r="CT1511" s="4"/>
      <c r="CU1511" s="4"/>
      <c r="CV1511" s="4"/>
      <c r="CW1511" s="4"/>
    </row>
    <row r="1512" spans="1:101" ht="21" customHeight="1" x14ac:dyDescent="0.3">
      <c r="A1512" s="4"/>
      <c r="B1512" s="4"/>
      <c r="C1512" s="3"/>
      <c r="D1512" s="10"/>
      <c r="E1512" s="4"/>
      <c r="F1512" s="4"/>
      <c r="G1512" s="4"/>
      <c r="H1512" s="4"/>
      <c r="I1512" s="4"/>
      <c r="J1512" s="4"/>
      <c r="K1512" s="4"/>
      <c r="L1512" s="9"/>
      <c r="M1512" s="5"/>
      <c r="N1512" s="4"/>
      <c r="O1512" s="4"/>
      <c r="P1512" s="4"/>
      <c r="Q1512" s="4"/>
      <c r="R1512" s="4"/>
      <c r="S1512" s="4"/>
      <c r="T1512" s="3"/>
      <c r="U1512" s="3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  <c r="AN1512" s="4"/>
      <c r="AO1512" s="4"/>
      <c r="AP1512" s="4"/>
      <c r="AQ1512" s="4"/>
      <c r="AR1512" s="4"/>
      <c r="AS1512" s="4"/>
      <c r="AT1512" s="4"/>
      <c r="AU1512" s="4"/>
      <c r="AV1512" s="4"/>
      <c r="AW1512" s="4"/>
      <c r="AX1512" s="4"/>
      <c r="AY1512" s="4"/>
      <c r="AZ1512" s="4"/>
      <c r="BA1512" s="4"/>
      <c r="BB1512" s="4"/>
      <c r="BC1512" s="4"/>
      <c r="BD1512" s="4"/>
      <c r="BE1512" s="4"/>
      <c r="BF1512" s="4"/>
      <c r="BG1512" s="4"/>
      <c r="BH1512" s="4"/>
      <c r="BI1512" s="4"/>
      <c r="BJ1512" s="4"/>
      <c r="BK1512" s="4"/>
      <c r="BL1512" s="4"/>
      <c r="BM1512" s="4"/>
      <c r="BN1512" s="4"/>
      <c r="BO1512" s="4"/>
      <c r="BP1512" s="4"/>
      <c r="BQ1512" s="4"/>
      <c r="BR1512" s="4"/>
      <c r="BS1512" s="4"/>
      <c r="BT1512" s="4"/>
      <c r="BU1512" s="4"/>
      <c r="BV1512" s="4"/>
      <c r="BW1512" s="4"/>
      <c r="BX1512" s="4"/>
      <c r="BY1512" s="4"/>
      <c r="BZ1512" s="4"/>
      <c r="CA1512" s="4"/>
      <c r="CB1512" s="4"/>
      <c r="CC1512" s="4"/>
      <c r="CD1512" s="4"/>
      <c r="CE1512" s="4"/>
      <c r="CF1512" s="4"/>
      <c r="CG1512" s="4"/>
      <c r="CH1512" s="4"/>
      <c r="CI1512" s="4"/>
      <c r="CJ1512" s="4"/>
      <c r="CK1512" s="4"/>
      <c r="CL1512" s="4"/>
      <c r="CM1512" s="4"/>
      <c r="CN1512" s="4"/>
      <c r="CO1512" s="4"/>
      <c r="CP1512" s="4"/>
      <c r="CQ1512" s="4"/>
      <c r="CR1512" s="4"/>
      <c r="CS1512" s="4"/>
      <c r="CT1512" s="4"/>
      <c r="CU1512" s="4"/>
      <c r="CV1512" s="4"/>
      <c r="CW1512" s="4"/>
    </row>
    <row r="1513" spans="1:101" ht="21" customHeight="1" x14ac:dyDescent="0.3">
      <c r="A1513" s="4"/>
      <c r="B1513" s="4"/>
      <c r="C1513" s="3"/>
      <c r="D1513" s="10"/>
      <c r="E1513" s="4"/>
      <c r="F1513" s="4"/>
      <c r="G1513" s="4"/>
      <c r="H1513" s="4"/>
      <c r="I1513" s="4"/>
      <c r="J1513" s="4"/>
      <c r="K1513" s="4"/>
      <c r="L1513" s="9"/>
      <c r="M1513" s="5"/>
      <c r="N1513" s="4"/>
      <c r="O1513" s="4"/>
      <c r="P1513" s="4"/>
      <c r="Q1513" s="4"/>
      <c r="R1513" s="4"/>
      <c r="S1513" s="4"/>
      <c r="T1513" s="3"/>
      <c r="U1513" s="3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  <c r="AX1513" s="4"/>
      <c r="AY1513" s="4"/>
      <c r="AZ1513" s="4"/>
      <c r="BA1513" s="4"/>
      <c r="BB1513" s="4"/>
      <c r="BC1513" s="4"/>
      <c r="BD1513" s="4"/>
      <c r="BE1513" s="4"/>
      <c r="BF1513" s="4"/>
      <c r="BG1513" s="4"/>
      <c r="BH1513" s="4"/>
      <c r="BI1513" s="4"/>
      <c r="BJ1513" s="4"/>
      <c r="BK1513" s="4"/>
      <c r="BL1513" s="4"/>
      <c r="BM1513" s="4"/>
      <c r="BN1513" s="4"/>
      <c r="BO1513" s="4"/>
      <c r="BP1513" s="4"/>
      <c r="BQ1513" s="4"/>
      <c r="BR1513" s="4"/>
      <c r="BS1513" s="4"/>
      <c r="BT1513" s="4"/>
      <c r="BU1513" s="4"/>
      <c r="BV1513" s="4"/>
      <c r="BW1513" s="4"/>
      <c r="BX1513" s="4"/>
      <c r="BY1513" s="4"/>
      <c r="BZ1513" s="4"/>
      <c r="CA1513" s="4"/>
      <c r="CB1513" s="4"/>
      <c r="CC1513" s="4"/>
      <c r="CD1513" s="4"/>
      <c r="CE1513" s="4"/>
      <c r="CF1513" s="4"/>
      <c r="CG1513" s="4"/>
      <c r="CH1513" s="4"/>
      <c r="CI1513" s="4"/>
      <c r="CJ1513" s="4"/>
      <c r="CK1513" s="4"/>
      <c r="CL1513" s="4"/>
      <c r="CM1513" s="4"/>
      <c r="CN1513" s="4"/>
      <c r="CO1513" s="4"/>
      <c r="CP1513" s="4"/>
      <c r="CQ1513" s="4"/>
      <c r="CR1513" s="4"/>
      <c r="CS1513" s="4"/>
      <c r="CT1513" s="4"/>
      <c r="CU1513" s="4"/>
      <c r="CV1513" s="4"/>
      <c r="CW1513" s="4"/>
    </row>
    <row r="1514" spans="1:101" ht="21" customHeight="1" x14ac:dyDescent="0.3">
      <c r="A1514" s="4"/>
      <c r="B1514" s="4"/>
      <c r="C1514" s="3"/>
      <c r="D1514" s="10"/>
      <c r="E1514" s="4"/>
      <c r="F1514" s="4"/>
      <c r="G1514" s="4"/>
      <c r="H1514" s="4"/>
      <c r="I1514" s="4"/>
      <c r="J1514" s="4"/>
      <c r="K1514" s="4"/>
      <c r="L1514" s="9"/>
      <c r="M1514" s="5"/>
      <c r="N1514" s="4"/>
      <c r="O1514" s="4"/>
      <c r="P1514" s="4"/>
      <c r="Q1514" s="4"/>
      <c r="R1514" s="4"/>
      <c r="S1514" s="4"/>
      <c r="T1514" s="3"/>
      <c r="U1514" s="3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  <c r="AX1514" s="4"/>
      <c r="AY1514" s="4"/>
      <c r="AZ1514" s="4"/>
      <c r="BA1514" s="4"/>
      <c r="BB1514" s="4"/>
      <c r="BC1514" s="4"/>
      <c r="BD1514" s="4"/>
      <c r="BE1514" s="4"/>
      <c r="BF1514" s="4"/>
      <c r="BG1514" s="4"/>
      <c r="BH1514" s="4"/>
      <c r="BI1514" s="4"/>
      <c r="BJ1514" s="4"/>
      <c r="BK1514" s="4"/>
      <c r="BL1514" s="4"/>
      <c r="BM1514" s="4"/>
      <c r="BN1514" s="4"/>
      <c r="BO1514" s="4"/>
      <c r="BP1514" s="4"/>
      <c r="BQ1514" s="4"/>
      <c r="BR1514" s="4"/>
      <c r="BS1514" s="4"/>
      <c r="BT1514" s="4"/>
      <c r="BU1514" s="4"/>
      <c r="BV1514" s="4"/>
      <c r="BW1514" s="4"/>
      <c r="BX1514" s="4"/>
      <c r="BY1514" s="4"/>
      <c r="BZ1514" s="4"/>
      <c r="CA1514" s="4"/>
      <c r="CB1514" s="4"/>
      <c r="CC1514" s="4"/>
      <c r="CD1514" s="4"/>
      <c r="CE1514" s="4"/>
      <c r="CF1514" s="4"/>
      <c r="CG1514" s="4"/>
      <c r="CH1514" s="4"/>
      <c r="CI1514" s="4"/>
      <c r="CJ1514" s="4"/>
      <c r="CK1514" s="4"/>
      <c r="CL1514" s="4"/>
      <c r="CM1514" s="4"/>
      <c r="CN1514" s="4"/>
      <c r="CO1514" s="4"/>
      <c r="CP1514" s="4"/>
      <c r="CQ1514" s="4"/>
      <c r="CR1514" s="4"/>
      <c r="CS1514" s="4"/>
      <c r="CT1514" s="4"/>
      <c r="CU1514" s="4"/>
      <c r="CV1514" s="4"/>
      <c r="CW1514" s="4"/>
    </row>
    <row r="1515" spans="1:101" ht="21" customHeight="1" x14ac:dyDescent="0.3">
      <c r="A1515" s="4"/>
      <c r="B1515" s="4"/>
      <c r="C1515" s="3"/>
      <c r="D1515" s="10"/>
      <c r="E1515" s="4"/>
      <c r="F1515" s="4"/>
      <c r="G1515" s="4"/>
      <c r="H1515" s="4"/>
      <c r="I1515" s="4"/>
      <c r="J1515" s="4"/>
      <c r="K1515" s="4"/>
      <c r="L1515" s="9"/>
      <c r="M1515" s="5"/>
      <c r="N1515" s="4"/>
      <c r="O1515" s="4"/>
      <c r="P1515" s="4"/>
      <c r="Q1515" s="4"/>
      <c r="R1515" s="4"/>
      <c r="S1515" s="4"/>
      <c r="T1515" s="3"/>
      <c r="U1515" s="3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  <c r="AX1515" s="4"/>
      <c r="AY1515" s="4"/>
      <c r="AZ1515" s="4"/>
      <c r="BA1515" s="4"/>
      <c r="BB1515" s="4"/>
      <c r="BC1515" s="4"/>
      <c r="BD1515" s="4"/>
      <c r="BE1515" s="4"/>
      <c r="BF1515" s="4"/>
      <c r="BG1515" s="4"/>
      <c r="BH1515" s="4"/>
      <c r="BI1515" s="4"/>
      <c r="BJ1515" s="4"/>
      <c r="BK1515" s="4"/>
      <c r="BL1515" s="4"/>
      <c r="BM1515" s="4"/>
      <c r="BN1515" s="4"/>
      <c r="BO1515" s="4"/>
      <c r="BP1515" s="4"/>
      <c r="BQ1515" s="4"/>
      <c r="BR1515" s="4"/>
      <c r="BS1515" s="4"/>
      <c r="BT1515" s="4"/>
      <c r="BU1515" s="4"/>
      <c r="BV1515" s="4"/>
      <c r="BW1515" s="4"/>
      <c r="BX1515" s="4"/>
      <c r="BY1515" s="4"/>
      <c r="BZ1515" s="4"/>
      <c r="CA1515" s="4"/>
      <c r="CB1515" s="4"/>
      <c r="CC1515" s="4"/>
      <c r="CD1515" s="4"/>
      <c r="CE1515" s="4"/>
      <c r="CF1515" s="4"/>
      <c r="CG1515" s="4"/>
      <c r="CH1515" s="4"/>
      <c r="CI1515" s="4"/>
      <c r="CJ1515" s="4"/>
      <c r="CK1515" s="4"/>
      <c r="CL1515" s="4"/>
      <c r="CM1515" s="4"/>
      <c r="CN1515" s="4"/>
      <c r="CO1515" s="4"/>
      <c r="CP1515" s="4"/>
      <c r="CQ1515" s="4"/>
      <c r="CR1515" s="4"/>
      <c r="CS1515" s="4"/>
      <c r="CT1515" s="4"/>
      <c r="CU1515" s="4"/>
      <c r="CV1515" s="4"/>
      <c r="CW1515" s="4"/>
    </row>
    <row r="1516" spans="1:101" ht="21" customHeight="1" x14ac:dyDescent="0.3">
      <c r="A1516" s="4"/>
      <c r="B1516" s="4"/>
      <c r="C1516" s="3"/>
      <c r="D1516" s="10"/>
      <c r="E1516" s="4"/>
      <c r="F1516" s="4"/>
      <c r="G1516" s="4"/>
      <c r="H1516" s="4"/>
      <c r="I1516" s="4"/>
      <c r="J1516" s="4"/>
      <c r="K1516" s="4"/>
      <c r="L1516" s="9"/>
      <c r="M1516" s="5"/>
      <c r="N1516" s="4"/>
      <c r="O1516" s="4"/>
      <c r="P1516" s="4"/>
      <c r="Q1516" s="4"/>
      <c r="R1516" s="4"/>
      <c r="S1516" s="4"/>
      <c r="T1516" s="3"/>
      <c r="U1516" s="3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  <c r="AX1516" s="4"/>
      <c r="AY1516" s="4"/>
      <c r="AZ1516" s="4"/>
      <c r="BA1516" s="4"/>
      <c r="BB1516" s="4"/>
      <c r="BC1516" s="4"/>
      <c r="BD1516" s="4"/>
      <c r="BE1516" s="4"/>
      <c r="BF1516" s="4"/>
      <c r="BG1516" s="4"/>
      <c r="BH1516" s="4"/>
      <c r="BI1516" s="4"/>
      <c r="BJ1516" s="4"/>
      <c r="BK1516" s="4"/>
      <c r="BL1516" s="4"/>
      <c r="BM1516" s="4"/>
      <c r="BN1516" s="4"/>
      <c r="BO1516" s="4"/>
      <c r="BP1516" s="4"/>
      <c r="BQ1516" s="4"/>
      <c r="BR1516" s="4"/>
      <c r="BS1516" s="4"/>
      <c r="BT1516" s="4"/>
      <c r="BU1516" s="4"/>
      <c r="BV1516" s="4"/>
      <c r="BW1516" s="4"/>
      <c r="BX1516" s="4"/>
      <c r="BY1516" s="4"/>
      <c r="BZ1516" s="4"/>
      <c r="CA1516" s="4"/>
      <c r="CB1516" s="4"/>
      <c r="CC1516" s="4"/>
      <c r="CD1516" s="4"/>
      <c r="CE1516" s="4"/>
      <c r="CF1516" s="4"/>
      <c r="CG1516" s="4"/>
      <c r="CH1516" s="4"/>
      <c r="CI1516" s="4"/>
      <c r="CJ1516" s="4"/>
      <c r="CK1516" s="4"/>
      <c r="CL1516" s="4"/>
      <c r="CM1516" s="4"/>
      <c r="CN1516" s="4"/>
      <c r="CO1516" s="4"/>
      <c r="CP1516" s="4"/>
      <c r="CQ1516" s="4"/>
      <c r="CR1516" s="4"/>
      <c r="CS1516" s="4"/>
      <c r="CT1516" s="4"/>
      <c r="CU1516" s="4"/>
      <c r="CV1516" s="4"/>
      <c r="CW1516" s="4"/>
    </row>
    <row r="1517" spans="1:101" ht="21" customHeight="1" x14ac:dyDescent="0.3">
      <c r="A1517" s="4"/>
      <c r="B1517" s="4"/>
      <c r="C1517" s="3"/>
      <c r="D1517" s="10"/>
      <c r="E1517" s="4"/>
      <c r="F1517" s="4"/>
      <c r="G1517" s="4"/>
      <c r="H1517" s="4"/>
      <c r="I1517" s="4"/>
      <c r="J1517" s="4"/>
      <c r="K1517" s="4"/>
      <c r="L1517" s="9"/>
      <c r="M1517" s="5"/>
      <c r="N1517" s="4"/>
      <c r="O1517" s="4"/>
      <c r="P1517" s="4"/>
      <c r="Q1517" s="4"/>
      <c r="R1517" s="4"/>
      <c r="S1517" s="4"/>
      <c r="T1517" s="3"/>
      <c r="U1517" s="3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  <c r="AX1517" s="4"/>
      <c r="AY1517" s="4"/>
      <c r="AZ1517" s="4"/>
      <c r="BA1517" s="4"/>
      <c r="BB1517" s="4"/>
      <c r="BC1517" s="4"/>
      <c r="BD1517" s="4"/>
      <c r="BE1517" s="4"/>
      <c r="BF1517" s="4"/>
      <c r="BG1517" s="4"/>
      <c r="BH1517" s="4"/>
      <c r="BI1517" s="4"/>
      <c r="BJ1517" s="4"/>
      <c r="BK1517" s="4"/>
      <c r="BL1517" s="4"/>
      <c r="BM1517" s="4"/>
      <c r="BN1517" s="4"/>
      <c r="BO1517" s="4"/>
      <c r="BP1517" s="4"/>
      <c r="BQ1517" s="4"/>
      <c r="BR1517" s="4"/>
      <c r="BS1517" s="4"/>
      <c r="BT1517" s="4"/>
      <c r="BU1517" s="4"/>
      <c r="BV1517" s="4"/>
      <c r="BW1517" s="4"/>
      <c r="BX1517" s="4"/>
      <c r="BY1517" s="4"/>
      <c r="BZ1517" s="4"/>
      <c r="CA1517" s="4"/>
      <c r="CB1517" s="4"/>
      <c r="CC1517" s="4"/>
      <c r="CD1517" s="4"/>
      <c r="CE1517" s="4"/>
      <c r="CF1517" s="4"/>
      <c r="CG1517" s="4"/>
      <c r="CH1517" s="4"/>
      <c r="CI1517" s="4"/>
      <c r="CJ1517" s="4"/>
      <c r="CK1517" s="4"/>
      <c r="CL1517" s="4"/>
      <c r="CM1517" s="4"/>
      <c r="CN1517" s="4"/>
      <c r="CO1517" s="4"/>
      <c r="CP1517" s="4"/>
      <c r="CQ1517" s="4"/>
      <c r="CR1517" s="4"/>
      <c r="CS1517" s="4"/>
      <c r="CT1517" s="4"/>
      <c r="CU1517" s="4"/>
      <c r="CV1517" s="4"/>
      <c r="CW1517" s="4"/>
    </row>
    <row r="1518" spans="1:101" ht="21" customHeight="1" x14ac:dyDescent="0.3">
      <c r="A1518" s="4"/>
      <c r="B1518" s="4"/>
      <c r="C1518" s="3"/>
      <c r="D1518" s="10"/>
      <c r="E1518" s="4"/>
      <c r="F1518" s="4"/>
      <c r="G1518" s="4"/>
      <c r="H1518" s="4"/>
      <c r="I1518" s="4"/>
      <c r="J1518" s="4"/>
      <c r="K1518" s="4"/>
      <c r="L1518" s="9"/>
      <c r="M1518" s="5"/>
      <c r="N1518" s="4"/>
      <c r="O1518" s="4"/>
      <c r="P1518" s="4"/>
      <c r="Q1518" s="4"/>
      <c r="R1518" s="4"/>
      <c r="S1518" s="4"/>
      <c r="T1518" s="3"/>
      <c r="U1518" s="3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  <c r="AX1518" s="4"/>
      <c r="AY1518" s="4"/>
      <c r="AZ1518" s="4"/>
      <c r="BA1518" s="4"/>
      <c r="BB1518" s="4"/>
      <c r="BC1518" s="4"/>
      <c r="BD1518" s="4"/>
      <c r="BE1518" s="4"/>
      <c r="BF1518" s="4"/>
      <c r="BG1518" s="4"/>
      <c r="BH1518" s="4"/>
      <c r="BI1518" s="4"/>
      <c r="BJ1518" s="4"/>
      <c r="BK1518" s="4"/>
      <c r="BL1518" s="4"/>
      <c r="BM1518" s="4"/>
      <c r="BN1518" s="4"/>
      <c r="BO1518" s="4"/>
      <c r="BP1518" s="4"/>
      <c r="BQ1518" s="4"/>
      <c r="BR1518" s="4"/>
      <c r="BS1518" s="4"/>
      <c r="BT1518" s="4"/>
      <c r="BU1518" s="4"/>
      <c r="BV1518" s="4"/>
      <c r="BW1518" s="4"/>
      <c r="BX1518" s="4"/>
      <c r="BY1518" s="4"/>
      <c r="BZ1518" s="4"/>
      <c r="CA1518" s="4"/>
      <c r="CB1518" s="4"/>
      <c r="CC1518" s="4"/>
      <c r="CD1518" s="4"/>
      <c r="CE1518" s="4"/>
      <c r="CF1518" s="4"/>
      <c r="CG1518" s="4"/>
      <c r="CH1518" s="4"/>
      <c r="CI1518" s="4"/>
      <c r="CJ1518" s="4"/>
      <c r="CK1518" s="4"/>
      <c r="CL1518" s="4"/>
      <c r="CM1518" s="4"/>
      <c r="CN1518" s="4"/>
      <c r="CO1518" s="4"/>
      <c r="CP1518" s="4"/>
      <c r="CQ1518" s="4"/>
      <c r="CR1518" s="4"/>
      <c r="CS1518" s="4"/>
      <c r="CT1518" s="4"/>
      <c r="CU1518" s="4"/>
      <c r="CV1518" s="4"/>
      <c r="CW1518" s="4"/>
    </row>
    <row r="1519" spans="1:101" ht="21" customHeight="1" x14ac:dyDescent="0.3">
      <c r="A1519" s="4"/>
      <c r="B1519" s="4"/>
      <c r="C1519" s="3"/>
      <c r="D1519" s="10"/>
      <c r="E1519" s="4"/>
      <c r="F1519" s="4"/>
      <c r="G1519" s="4"/>
      <c r="H1519" s="4"/>
      <c r="I1519" s="4"/>
      <c r="J1519" s="4"/>
      <c r="K1519" s="4"/>
      <c r="L1519" s="9"/>
      <c r="M1519" s="5"/>
      <c r="N1519" s="4"/>
      <c r="O1519" s="4"/>
      <c r="P1519" s="4"/>
      <c r="Q1519" s="4"/>
      <c r="R1519" s="4"/>
      <c r="S1519" s="4"/>
      <c r="T1519" s="3"/>
      <c r="U1519" s="3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  <c r="AX1519" s="4"/>
      <c r="AY1519" s="4"/>
      <c r="AZ1519" s="4"/>
      <c r="BA1519" s="4"/>
      <c r="BB1519" s="4"/>
      <c r="BC1519" s="4"/>
      <c r="BD1519" s="4"/>
      <c r="BE1519" s="4"/>
      <c r="BF1519" s="4"/>
      <c r="BG1519" s="4"/>
      <c r="BH1519" s="4"/>
      <c r="BI1519" s="4"/>
      <c r="BJ1519" s="4"/>
      <c r="BK1519" s="4"/>
      <c r="BL1519" s="4"/>
      <c r="BM1519" s="4"/>
      <c r="BN1519" s="4"/>
      <c r="BO1519" s="4"/>
      <c r="BP1519" s="4"/>
      <c r="BQ1519" s="4"/>
      <c r="BR1519" s="4"/>
      <c r="BS1519" s="4"/>
      <c r="BT1519" s="4"/>
      <c r="BU1519" s="4"/>
      <c r="BV1519" s="4"/>
      <c r="BW1519" s="4"/>
      <c r="BX1519" s="4"/>
      <c r="BY1519" s="4"/>
      <c r="BZ1519" s="4"/>
      <c r="CA1519" s="4"/>
      <c r="CB1519" s="4"/>
      <c r="CC1519" s="4"/>
      <c r="CD1519" s="4"/>
      <c r="CE1519" s="4"/>
      <c r="CF1519" s="4"/>
      <c r="CG1519" s="4"/>
      <c r="CH1519" s="4"/>
      <c r="CI1519" s="4"/>
      <c r="CJ1519" s="4"/>
      <c r="CK1519" s="4"/>
      <c r="CL1519" s="4"/>
      <c r="CM1519" s="4"/>
      <c r="CN1519" s="4"/>
      <c r="CO1519" s="4"/>
      <c r="CP1519" s="4"/>
      <c r="CQ1519" s="4"/>
      <c r="CR1519" s="4"/>
      <c r="CS1519" s="4"/>
      <c r="CT1519" s="4"/>
      <c r="CU1519" s="4"/>
      <c r="CV1519" s="4"/>
      <c r="CW1519" s="4"/>
    </row>
    <row r="1520" spans="1:101" ht="21" customHeight="1" x14ac:dyDescent="0.3">
      <c r="A1520" s="4"/>
      <c r="B1520" s="4"/>
      <c r="C1520" s="3"/>
      <c r="D1520" s="10"/>
      <c r="E1520" s="4"/>
      <c r="F1520" s="4"/>
      <c r="G1520" s="4"/>
      <c r="H1520" s="4"/>
      <c r="I1520" s="4"/>
      <c r="J1520" s="4"/>
      <c r="K1520" s="4"/>
      <c r="L1520" s="9"/>
      <c r="M1520" s="5"/>
      <c r="N1520" s="4"/>
      <c r="O1520" s="4"/>
      <c r="P1520" s="4"/>
      <c r="Q1520" s="4"/>
      <c r="R1520" s="4"/>
      <c r="S1520" s="4"/>
      <c r="T1520" s="3"/>
      <c r="U1520" s="3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  <c r="AX1520" s="4"/>
      <c r="AY1520" s="4"/>
      <c r="AZ1520" s="4"/>
      <c r="BA1520" s="4"/>
      <c r="BB1520" s="4"/>
      <c r="BC1520" s="4"/>
      <c r="BD1520" s="4"/>
      <c r="BE1520" s="4"/>
      <c r="BF1520" s="4"/>
      <c r="BG1520" s="4"/>
      <c r="BH1520" s="4"/>
      <c r="BI1520" s="4"/>
      <c r="BJ1520" s="4"/>
      <c r="BK1520" s="4"/>
      <c r="BL1520" s="4"/>
      <c r="BM1520" s="4"/>
      <c r="BN1520" s="4"/>
      <c r="BO1520" s="4"/>
      <c r="BP1520" s="4"/>
      <c r="BQ1520" s="4"/>
      <c r="BR1520" s="4"/>
      <c r="BS1520" s="4"/>
      <c r="BT1520" s="4"/>
      <c r="BU1520" s="4"/>
      <c r="BV1520" s="4"/>
      <c r="BW1520" s="4"/>
      <c r="BX1520" s="4"/>
      <c r="BY1520" s="4"/>
      <c r="BZ1520" s="4"/>
      <c r="CA1520" s="4"/>
      <c r="CB1520" s="4"/>
      <c r="CC1520" s="4"/>
      <c r="CD1520" s="4"/>
      <c r="CE1520" s="4"/>
      <c r="CF1520" s="4"/>
      <c r="CG1520" s="4"/>
      <c r="CH1520" s="4"/>
      <c r="CI1520" s="4"/>
      <c r="CJ1520" s="4"/>
      <c r="CK1520" s="4"/>
      <c r="CL1520" s="4"/>
      <c r="CM1520" s="4"/>
      <c r="CN1520" s="4"/>
      <c r="CO1520" s="4"/>
      <c r="CP1520" s="4"/>
      <c r="CQ1520" s="4"/>
      <c r="CR1520" s="4"/>
      <c r="CS1520" s="4"/>
      <c r="CT1520" s="4"/>
      <c r="CU1520" s="4"/>
      <c r="CV1520" s="4"/>
      <c r="CW1520" s="4"/>
    </row>
    <row r="1521" spans="1:101" ht="21" customHeight="1" x14ac:dyDescent="0.3">
      <c r="A1521" s="4"/>
      <c r="B1521" s="4"/>
      <c r="C1521" s="3"/>
      <c r="D1521" s="10"/>
      <c r="E1521" s="4"/>
      <c r="F1521" s="4"/>
      <c r="G1521" s="4"/>
      <c r="H1521" s="4"/>
      <c r="I1521" s="4"/>
      <c r="J1521" s="4"/>
      <c r="K1521" s="4"/>
      <c r="L1521" s="9"/>
      <c r="M1521" s="5"/>
      <c r="N1521" s="4"/>
      <c r="O1521" s="4"/>
      <c r="P1521" s="4"/>
      <c r="Q1521" s="4"/>
      <c r="R1521" s="4"/>
      <c r="S1521" s="4"/>
      <c r="T1521" s="3"/>
      <c r="U1521" s="3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  <c r="AX1521" s="4"/>
      <c r="AY1521" s="4"/>
      <c r="AZ1521" s="4"/>
      <c r="BA1521" s="4"/>
      <c r="BB1521" s="4"/>
      <c r="BC1521" s="4"/>
      <c r="BD1521" s="4"/>
      <c r="BE1521" s="4"/>
      <c r="BF1521" s="4"/>
      <c r="BG1521" s="4"/>
      <c r="BH1521" s="4"/>
      <c r="BI1521" s="4"/>
      <c r="BJ1521" s="4"/>
      <c r="BK1521" s="4"/>
      <c r="BL1521" s="4"/>
      <c r="BM1521" s="4"/>
      <c r="BN1521" s="4"/>
      <c r="BO1521" s="4"/>
      <c r="BP1521" s="4"/>
      <c r="BQ1521" s="4"/>
      <c r="BR1521" s="4"/>
      <c r="BS1521" s="4"/>
      <c r="BT1521" s="4"/>
      <c r="BU1521" s="4"/>
      <c r="BV1521" s="4"/>
      <c r="BW1521" s="4"/>
      <c r="BX1521" s="4"/>
      <c r="BY1521" s="4"/>
      <c r="BZ1521" s="4"/>
      <c r="CA1521" s="4"/>
      <c r="CB1521" s="4"/>
      <c r="CC1521" s="4"/>
      <c r="CD1521" s="4"/>
      <c r="CE1521" s="4"/>
      <c r="CF1521" s="4"/>
      <c r="CG1521" s="4"/>
      <c r="CH1521" s="4"/>
      <c r="CI1521" s="4"/>
      <c r="CJ1521" s="4"/>
      <c r="CK1521" s="4"/>
      <c r="CL1521" s="4"/>
      <c r="CM1521" s="4"/>
      <c r="CN1521" s="4"/>
      <c r="CO1521" s="4"/>
      <c r="CP1521" s="4"/>
      <c r="CQ1521" s="4"/>
      <c r="CR1521" s="4"/>
      <c r="CS1521" s="4"/>
      <c r="CT1521" s="4"/>
      <c r="CU1521" s="4"/>
      <c r="CV1521" s="4"/>
      <c r="CW1521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U N A A B Q S w M E F A A C A A g A h 1 s C W 6 X j x s u m A A A A 9 w A A A B I A H A B D b 2 5 m a W c v U G F j a 2 F n Z S 5 4 b W w g o h g A K K A U A A A A A A A A A A A A A A A A A A A A A A A A A A A A h Y + x D o I w G I R f h X S n L Z X B k J 8 y O J m I M T E x r g 1 W a I Q f Q 4 v l 3 R x 8 J F 9 B j K J u D j f c 3 T f c 3 a 8 3 y I a m D i 6 6 s 6 b F l E S U k 0 B j 0 R 4 M l i n p 3 T G c k 0 z C R h U n V e p g h N E m g z 2 k p H L u n D D m v a d + R t u u Z I L z i O 3 z 1 b a o d K P I B z b / 4 d C g d Q o L T S T s X m O k o F E c j + K C c m B T C r n B L y H G w c / 2 J 4 R F X 7 u + 0 1 J j u F w D m y y w 9 w n 5 A F B L A w Q U A A I A C A C H W w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1 s C W 2 O P Z t T 9 C Q A A 7 + I A A B M A H A B G b 3 J t d W x h c y 9 T Z W N 0 a W 9 u M S 5 t I K I Y A C i g F A A A A A A A A A A A A A A A A A A A A A A A A A A A A O 2 a a 2 / b y h G G v w f I f 1 g w R a E A h F H Z j u 2 0 C F B G l G 0 i u l U X p 4 G P U d D S x i Z M k Q F F 5 d g 1 8 t + 7 v G q 5 F 5 p S c w q 7 e Y M g j n f I n d n Z 2 Z k h + a z o P P b C g E y y n + 2 / v X 7 1 + t X q 1 o 3 o g k x u K Y 3 b 5 A P x a f z 6 F W F / J u E 6 m l M 2 0 r 2 f U 3 / v c x j d X Y f h X e v U 8 + l e J w x i G s S r l j H 8 6 2 9 v J t N h 5 9 N v f y d 9 y x m Q U 6 f X J e n I 3 r 2 / u j f e m i R Y + 7 5 J 4 m h N 3 5 r 5 5 K m 6 f 6 U / m I p M 1 + O l E 9 P l B y M T G u Y n L 1 j k v x l X P y 5 t N 3 a v 8 v v f G K M o X I Y x s / y c u g s a r Q w 2 z d S 9 Z r b l k n y 8 x a s y y W U u t X x / M n d 9 N 1 p 9 S O y 6 e l t O 3 L l 1 g x s 2 7 / T h G 9 1 M O o 3 c Y P U 1 j J a d 0 F 8 v g 0 S 4 a i m s M B 8 f D c c 2 2 G r Z F c Q N H n 6 Y 5 N H 4 Z I 2 s A R k M 9 0 T B Z G p N Z 5 N i N K b 3 c T r 8 + b w 7 7 k q j p 8 M x + X x u T S W B N e r 2 i G 1 N y 1 s W b k x T i W 1 9 S W Z 3 g v j o c C 8 x O h 0 d W V / 6 3 Y E 8 T 3 I 1 m T q 9 H p l 0 e z 3 5 v m R U r W d k j a d f Z L v 6 w 9 l g S s a z k c K G U Y f 8 q b g j W C + v a Z S O M 4 d Y P a V k z C n m h g f O x d C 2 i N q C f K X E n n W 1 b q i s q L x z E o f z O x Y O w o Z Z 3 1 3 P d 6 8 9 3 4 s f S K Z a X j Z / z Y X 9 U Z 7 7 n O 2 Y P H r r s l 8 1 c 2 Z C 1 W S f q X d z G y s c 0 2 H R z S y Q b m A R H E Z y c L n B / I E 8 K U t 8 S I O V a l 7 + q u F 3 G s V h Q O U N i b x 5 Z R 3 8 1 o e x 6 5 P 0 C o X U d i a d N J x G 3 X G H i 9 5 i Z 2 x v N Q / X Q U x G l O W S Q O W R T H n V w 5 z Y W b o 3 l P S 8 4 E 4 y + 8 J b 0 F A t 6 q x j c h a x 0 y + v N f S 9 1 a 2 8 l Q / L J Y 0 j 2 Y E 2 / R b f 1 p i f Z q I a + a m / D i O 6 Y l K 2 y p p 9 4 i 9 T b 3 j P v Z b X y X b U + + r N 2 Z G X j w U v n E W + 8 m a m i y 1 8 Y 3 l 5 7 5 r V H C Y M F l 5 S l t T i i f d v K k r O v G g h O 0 S Q a u f N 5 d N b b 3 6 n l 0 m 3 9 a m 7 W k c 0 W c h K W m b f 8 + 9 k h 4 / c 7 y w X s M K b b r A 4 4 c e z v u y u K P w 9 Y D W F P 9 m l P 1 K Z F d z 4 k k N K R U p p z 1 3 R 5 P y u 5 p H 3 T e W R P k 1 C q d i m l T y 7 F 4 l j 5 3 + 2 J P t U M T e J W W Q o M h E 7 r 4 q D k O X e Q R r Z h B V d 0 n f j O d u L G 6 K y Y Z J 0 M M S a z + l K s r n 7 w C L A p 2 4 g 6 U j L u z h 4 x n z L j q B S x s q P M x T n n 0 b U j f m g L i 9 n f Z U i J X S G / a T k T P h 5 f m x 6 j z E N 3 C X r J r I m g + t p M k E + 3 B K a l K T n U G Q / a W y v b V S V f f P d O Z v k w v X X l N e V j q e j L d k m M + 3 m D M P M r 4 s q N 5 h 5 + 1 N p e T Z t T t n Z 8 M 1 M p X 8 p W h a u S Z H 7 k k o n U j Y f 1 X 6 j 7 D C 4 l q L o I c S m Q e g T x M 6 A a w Y 0 D Y C q 5 p d l X q z s l W K + q d 9 c w S 5 r t F C W t Z V Y V 3 w r 9 V Y o s K q K q o q Z c p b N A i q V s l o c K / V w U w L 5 q i c V O q m y 6 U u Z u n r l B U u q U Y q 6 J J Y i R f m p l h y 5 z K h K i 1 h O h B I i l o 2 y U s j F I S 8 I Y g 0 Q 8 r 6 c 6 5 X 5 X Z H T i z y e 5 + 4 i X 5 c p m s v K T y d i M f l W E m 6 R Y 4 W 0 W m b S S v Y s E + Y m R 1 Z y 1 T L 8 r k 6 M i W C T G I W k p k h H 3 K z s U T a m y d P v O P y d m 3 N C f f a E n I y 1 Z M 0 m o e 7 8 l l x m K e 2 K 3 W T 0 r I 8 G Y c 7 h x 6 w L i w 3 3 u o Z 2 D W 3 9 I q p 2 m Y + / V t a s S 5 a 6 N N c s b a k S X j W V / f z M 9 H w y 0 P 9 p x u F a q m 0 S D Z c G r M W C n T U n W N D 7 z Z l k g + l I d i r l R J A G W H a P S d r p 3 8 3 r B f 7 Q h 9 E i P c u K 1 J W K N s e e t y N J X P n k X P d U d h Q / p 2 m o a w 6 2 L u q 6 E i x W P r l C / K h x V 7 v G X 7 J v 1 V 6 T T H o B b t z S a 3 z R a 9 e 0 8 p J 3 T e P U G n R Y N l c 0 9 F P 2 1 G L q 3 v 5 w 6 l k C Y B 5 m s / Z p d F N O X j l K 3 C m q m p o e 4 N 5 w N i 4 K a 6 J 0 j y W P a y + g r c f L V O 2 V S S 4 5 K 4 R f N 0 Z d s W c s I 3 n h X D 5 0 a a v v v r 7 6 a p Z j P h a W 1 s X r f m 2 8 C i b 8 Y e G q f T Z 4 F u G q d n B b F z C S h 3 e J G S 5 I h G B q H j M H 2 8 Z M W x 0 0 6 o v 3 d e s X b P j 5 q y f a 5 Q u u P 6 g J b t 2 i f k 6 M F w t + g d E u b O B h 3 b O L 5 G / z c c s V 1 + W m w + a 5 6 f C / 2 b f N Z n E 7 + L R z R a 9 W d 6 d u H / N t 2 W Y b 3 m 2 x D a k z N p P r 3 9 e 1 9 S / s J P X p h 8 L C w c 7 A 7 v 5 T e D l X u f 6 o z l z B B r P 6 J Y W b d B K m J 1 R 4 2 m W D s o F H q Y H l p g 4 T j + z Z 6 d P N g n X j N a Y e 6 0 3 l 9 S f x l a 1 a 2 Y i 3 m 3 f i x z t 2 4 u + a t e L t Z 3 c U x N C u v C 7 Y 1 7 7 H k J a f 1 w / + u 7 w U T v v 6 k B b U J v F S O a S j s d P p J o / a p D P d q 3 n z v N / 0 1 T P T Y X T 7 3 b H V s z f / I 5 3 Z V P 8 u O t s T r e q D G t V V E 0 1 j 1 L X G + Q / y c e z 0 e o 4 1 2 F 3 z Y U P N r A Q Y w w u r R / p D 2 z l 1 u j a v u y r Z 2 Z Z 3 D W 0 5 L J a v t K U q 0 T 5 N P G H L U U N b W P Q a n d n k 3 B k O K l b k Y z v 7 4 r i h f p Y f j f F w N q j 6 I B 3 Z d e k n D V W z f G e c M 2 d P K 6 r T k V 1 V v 2 + o + q S I O T E I d 1 X c / k t D z e + Z o r 4 1 / s f M m X Q r 2 o v B n X e 8 X f e 8 L N g q Z J 3 y t 9 2 V 1 y U / w U o 5 9 2 Q D u y t v m v 7 a S f 4 b W 3 a i t R r v + d h W J g h 1 6 K i 2 K x X s V Z d i 3 a u n P 7 A i V 4 v b k y V a W E h d 9 p f c Y x p n j s X + H b D l j l V H r f B 1 4 g Z 9 X / a + r o U U r C v d r G 7 O 9 p s 3 Z + 9 3 b M 6 O m z V n w v O l b Z P s c 8 / / N D a k W M j f Z 5 P w K 8 n u Y B 3 z 9 m 2 d 4 M m T L Z 5 Y j h O 3 2 O m H G N K 3 B j M r / f y T D H y Z F A O 6 B r K t b S A F c 4 o v Y Z n b 0 q 9 e h D i D a X f A U v T I G X z K P o p p x U Q h 1 9 x 2 4 V w 4 d r 1 w z B o g / b e 2 p h / b 2 k + F / k H z 0 G / v + o n g p F n s H / w 6 s V 9 t E 5 4 I / p P s r Y n C D F 3 I H z Q L + a Q B 4 B 6 Z X r / y A s 1 0 P F n 9 J u e Z S W v / r Q H A G o A 1 A G s A 1 g C s A V g D s A Z g D c A a g D U A a w D W A K w B W A O w B m A N w B q A 9 X P L O A C s n x U Z D M A a g D U A a w D W A K w B W A O w B m A N w B q A N Q B r A N Y A r A F Y A 7 A G Y A 3 A G o A 1 A G s A 1 g C s A V g D s A Z g / Q s B 1 g c A r A F Y A 7 A G Y F 0 n A 2 A N w B q A N Q B r A N Y A r A F Y A 7 C W n 5 U A W A O w B m A N w B q A N Q B r A N Y A r A F Y A 7 A G Y A 3 A G o A 1 A G s A 1 g C s t c 4 F Y A 3 A G o A 1 A G s A 1 g C s A V g D s A Z g D c A a g D U A a w D W A K w B W A O w f v G A 9 S E A a w D W A K w B W N f J A F g D s A Z g D c A a g D U A a w D W A K z l Z y U A 1 g C s A V g D s A Z g D c A a g D U A a w D W A K w B W A O w B m A N w B q A N Q B r r X M B W A O w B m A N w B q A N Q B r A N Y A r A F Y A 7 A G Y A 3 A G o A 1 A G s A 1 g C s X z x g / Q 6 A N Q B r A N Y A r O t k A K w B W A O w B m A N w B q A N Q B r A N b y s x I A a w D W A K w B W A O w B m A N w B q A N Q B r A N Y A r A F Y A 7 A G Y A 3 A G o C 1 1 r k A r A F Y A 7 A G Y A 3 A G o A 1 A G s A 1 g C s A V g D s A Z g D c A a g D U A a w D W L w m w / g 9 Q S w E C L Q A U A A I A C A C H W w J b p e P G y 6 Y A A A D 3 A A A A E g A A A A A A A A A A A A A A A A A A A A A A Q 2 9 u Z m l n L 1 B h Y 2 t h Z 2 U u e G 1 s U E s B A i 0 A F A A C A A g A h 1 s C W w / K 6 a u k A A A A 6 Q A A A B M A A A A A A A A A A A A A A A A A 8 g A A A F t D b 2 5 0 Z W 5 0 X 1 R 5 c G V z X S 5 4 b W x Q S w E C L Q A U A A I A C A C H W w J b Y 4 9 m 1 P 0 J A A D v 4 g A A E w A A A A A A A A A A A A A A A A D j A Q A A R m 9 y b X V s Y X M v U 2 V j d G l v b j E u b V B L B Q Y A A A A A A w A D A M I A A A A t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5 Q A A A A A A A C v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a G V l d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N 2 M 2 Z m F j M y 1 j N D B k L T R l N T M t O D g 1 O C 0 0 O D U x M G Y 1 Z j E w N z g i I C 8 + P E V u d H J 5 I F R 5 c G U 9 I k Z p b G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x V D E 3 O j U 3 O j I 3 L j Q x M D k 1 N z h a I i A v P j x F b n R y e S B U e X B l P S J G a W x s R X J y b 3 J D b 3 V u d C I g V m F s d W U 9 I m w w I i A v P j x F b n R y e S B U e X B l P S J G a W x s Q 2 9 s d W 1 u V H l w Z X M i I F Z h b H V l P S J z Q X d B R 0 J n Q U d B Q V l H Q m d Z R 0 F B W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Q U k l D R S B Q R V I g Q 1 Q u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M T A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U F J J Q 0 U g U E V S I E N U L i w x M n 0 m c X V v d D s s J n F 1 b 3 Q 7 U 2 V j d G l v b j E v U 2 h l Z X Q x L 0 F 1 d G 9 S Z W 1 v d m V k Q 2 9 s d W 1 u c z E u e 0 1 l Y X N 1 c m V t Z W 5 0 c y w x M 3 0 m c X V v d D s s J n F 1 b 3 Q 7 U 2 V j d G l v b j E v U 2 h l Z X Q x L 0 F 1 d G 9 S Z W 1 v d m V k Q 2 9 s d W 1 u c z E u e 1 Z p Z G V v I E x p b m s s M T R 9 J n F 1 b 3 Q 7 L C Z x d W 9 0 O 1 N l Y 3 R p b 2 4 x L 1 N o Z W V 0 M S 9 B d X R v U m V t b 3 Z l Z E N v b H V t b n M x L n t U e X B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G V y Z W Q l M j B S b 3 d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x N j B j N z F h L W Y w M j c t N D h m N i 1 i Y 2 N m L T h m M D F i Z D Q w N D U z N S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F U M T g 6 M D g 6 M T g u M D k 2 N T Y 5 M F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x M D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U F J J Q 0 U g U E V S I E N U L i w x M n 0 m c X V v d D s s J n F 1 b 3 Q 7 U 2 V j d G l v b j E v U 2 h l Z X Q x L 0 F 1 d G 9 S Z W 1 v d m V k Q 2 9 s d W 1 u c z E u e 0 1 l Y X N 1 c m V t Z W 5 0 c y w x M 3 0 m c X V v d D s s J n F 1 b 3 Q 7 U 2 V j d G l v b j E v U 2 h l Z X Q x L 0 F 1 d G 9 S Z W 1 v d m V k Q 2 9 s d W 1 u c z E u e 1 Z p Z G V v I E x p b m s s M T R 9 J n F 1 b 3 Q 7 L C Z x d W 9 0 O 1 N l Y 3 R p b 2 4 x L 1 N o Z W V 0 M S 9 B d X R v U m V t b 3 Z l Z E N v b H V t b n M x L n t U e X B l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B h N m Y 2 M j A t O G M 4 Y y 0 0 O W M y L T l i N G Y t M 2 E z N 2 N i O T h l N 2 F m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l Q w M z o w O D o 1 M i 4 2 M j I 0 N z k 5 W i I g L z 4 8 R W 5 0 c n k g V H l w Z T 0 i R m l s b E V y c m 9 y Q 2 9 1 b n Q i I F Z h b H V l P S J s M C I g L z 4 8 R W 5 0 c n k g V H l w Z T 0 i R m l s b E N v b H V t b l R 5 c G V z I i B W Y W x 1 Z T 0 i c 0 F 3 Q U d C Z 0 F H Q U F Z R 0 J n W U d B Q V l H Q m c 9 P S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E R C B J R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U F J J Q 0 U g U E V S I E N U L i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E w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z Q 5 Z G U 2 M y 0 y M W N j L T R m O W I t Y W M 3 O S 0 y M W Y w N m I 5 N G I 5 N m Q i I C 8 + P E V u d H J 5 I F R 5 c G U 9 I k Z p b G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y V D A z O j A 4 O j U y L j Y y M j Q 3 O T l a I i A v P j x F b n R y e S B U e X B l P S J G a W x s R X J y b 3 J D b 3 V u d C I g V m F s d W U 9 I m w w I i A v P j x F b n R y e S B U e X B l P S J G a W x s Q 2 9 s d W 1 u V H l w Z X M i I F Z h b H V l P S J z Q X d B R 0 J n Q U d B Q V l H Q m d Z R 0 F B W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Q U k l D R S B Q R V I g Q 1 Q u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M T A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1 B S S U N F I F B F U i B D V C 4 s M T J 9 J n F 1 b 3 Q 7 L C Z x d W 9 0 O 1 N l Y 3 R p b 2 4 x L 1 N o Z W V 0 M S 9 B d X R v U m V t b 3 Z l Z E N v b H V t b n M x L n t N Z W F z d X J l b W V u d H M s M T N 9 J n F 1 b 3 Q 7 L C Z x d W 9 0 O 1 N l Y 3 R p b 2 4 x L 1 N o Z W V 0 M S 9 B d X R v U m V t b 3 Z l Z E N v b H V t b n M x L n t W a W R l b y B M a W 5 r L D E 0 f S Z x d W 9 0 O y w m c X V v d D t T Z W N 0 a W 9 u M S 9 T a G V l d D E v Q X V 0 b 1 J l b W 9 2 Z W R D b 2 x 1 b W 5 z M S 5 7 V H l w Z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U F J J Q 0 U g U E V S I E N U L i w x M n 0 m c X V v d D s s J n F 1 b 3 Q 7 U 2 V j d G l v b j E v U 2 h l Z X Q x L 0 F 1 d G 9 S Z W 1 v d m V k Q 2 9 s d W 1 u c z E u e 0 1 l Y X N 1 c m V t Z W 5 0 c y w x M 3 0 m c X V v d D s s J n F 1 b 3 Q 7 U 2 V j d G l v b j E v U 2 h l Z X Q x L 0 F 1 d G 9 S Z W 1 v d m V k Q 2 9 s d W 1 u c z E u e 1 Z p Z G V v I E x p b m s s M T R 9 J n F 1 b 3 Q 7 L C Z x d W 9 0 O 1 N l Y 3 R p b 2 4 x L 1 N o Z W V 0 M S 9 B d X R v U m V t b 3 Z l Z E N v b H V t b n M x L n t U e X B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3 Y m E 5 Y z h k L T F j N z I t N D E 0 Z C 0 5 Y j g y L W N h M 2 I x M G Q 0 Z W E 1 N C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M 6 M D g 6 N T I u N j I y N D c 5 O V o i I C 8 + P E V u d H J 5 I F R 5 c G U 9 I k Z p b G x F c n J v c k N v d W 5 0 I i B W Y W x 1 Z T 0 i b D A i I C 8 + P E V u d H J 5 I F R 5 c G U 9 I k Z p b G x D b 2 x 1 b W 5 U e X B l c y I g V m F s d W U 9 I n N B d 0 F H Q m d B R 0 F B W U d C Z 1 l H Q U F Z R 0 J n P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x M D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U F J J Q 0 U g U E V S I E N U L i w x M n 0 m c X V v d D s s J n F 1 b 3 Q 7 U 2 V j d G l v b j E v U 2 h l Z X Q x L 0 F 1 d G 9 S Z W 1 v d m V k Q 2 9 s d W 1 u c z E u e 0 1 l Y X N 1 c m V t Z W 5 0 c y w x M 3 0 m c X V v d D s s J n F 1 b 3 Q 7 U 2 V j d G l v b j E v U 2 h l Z X Q x L 0 F 1 d G 9 S Z W 1 v d m V k Q 2 9 s d W 1 u c z E u e 1 Z p Z G V v I E x p b m s s M T R 9 J n F 1 b 3 Q 7 L C Z x d W 9 0 O 1 N l Y 3 R p b 2 4 x L 1 N o Z W V 0 M S 9 B d X R v U m V t b 3 Z l Z E N v b H V t b n M x L n t U e X B l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Q U k l D R S B Q R V I g Q 1 Q u L D E y f S Z x d W 9 0 O y w m c X V v d D t T Z W N 0 a W 9 u M S 9 T a G V l d D E v Q X V 0 b 1 J l b W 9 2 Z W R D b 2 x 1 b W 5 z M S 5 7 T W V h c 3 V y Z W 1 l b n R z L D E z f S Z x d W 9 0 O y w m c X V v d D t T Z W N 0 a W 9 u M S 9 T a G V l d D E v Q X V 0 b 1 J l b W 9 2 Z W R D b 2 x 1 b W 5 z M S 5 7 V m l k Z W 8 g T G l u a y w x N H 0 m c X V v d D s s J n F 1 b 3 Q 7 U 2 V j d G l v b j E v U 2 h l Z X Q x L 0 F 1 d G 9 S Z W 1 v d m V k Q 2 9 s d W 1 u c z E u e 1 R 5 c G U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3 c p r e h n H B M g g l D n c 3 f u k c A A A A A A g A A A A A A E G Y A A A A B A A A g A A A A u C y P S 2 5 W g D h d / F 1 N b R E P C f P Y A f n J 0 T K n K i 7 V 4 S 8 V u 8 Y A A A A A D o A A A A A C A A A g A A A A t c 9 z I M 0 m j + D p z + + i s i m r 9 b H 5 3 B a i v 3 p 6 9 K R M F n 9 n u W x Q A A A A Q q u t P T v C a R x d H 7 h j b N t H v 0 1 0 o 8 C R 6 5 g J V W n a a n / / 2 i Z 3 c V r V / S K y S d S 1 x O X z A B / 6 n c 5 8 + 3 B M z r O S 0 i i 5 X D V s W Z v n c g t q P f n d R X G / C x T 4 I 6 l A A A A A A G x N v o B v T N U 6 v b s 8 s M p Y z 2 U e d k + i W H 1 q a L Q D q J P Q e k n 5 K E a w i U S s U 8 K b / L h 3 U M t 7 E B e T I O Q p / a r / A H 0 A z V F m l A = = < / D a t a M a s h u p > 
</file>

<file path=customXml/itemProps1.xml><?xml version="1.0" encoding="utf-8"?>
<ds:datastoreItem xmlns:ds="http://schemas.openxmlformats.org/officeDocument/2006/customXml" ds:itemID="{7D8C483C-CFC5-4D6B-8227-0294AD72FB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2025-08-13T07:12:44Z</dcterms:modified>
</cp:coreProperties>
</file>